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QUESTEQ\ALIQIPPA\YR 2021\BIDS\"/>
    </mc:Choice>
  </mc:AlternateContent>
  <bookViews>
    <workbookView xWindow="0" yWindow="0" windowWidth="28800" windowHeight="11835"/>
  </bookViews>
  <sheets>
    <sheet name="WAN SERVICES FIBER" sheetId="2" r:id="rId1"/>
    <sheet name="SCORING" sheetId="7" state="hidden" r:id="rId2"/>
  </sheets>
  <externalReferences>
    <externalReference r:id="rId3"/>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8" i="2" l="1"/>
  <c r="N24" i="2"/>
  <c r="R46" i="7" l="1"/>
  <c r="L44" i="7"/>
  <c r="D44" i="7"/>
  <c r="R37" i="7"/>
  <c r="L35" i="7"/>
  <c r="D35" i="7"/>
  <c r="R28" i="7"/>
  <c r="L26" i="7"/>
  <c r="D26" i="7"/>
  <c r="R19" i="7"/>
  <c r="L17" i="7"/>
  <c r="D17" i="7"/>
  <c r="R10" i="7"/>
  <c r="L8" i="7"/>
  <c r="D8" i="7"/>
  <c r="P49" i="2" l="1"/>
  <c r="O49" i="2"/>
  <c r="P48" i="2"/>
  <c r="O48" i="2"/>
  <c r="O47" i="2"/>
  <c r="P47" i="2"/>
  <c r="N20" i="2"/>
  <c r="N15" i="2"/>
  <c r="P35" i="2" l="1"/>
  <c r="P51" i="2"/>
  <c r="O51" i="2"/>
  <c r="P37" i="2"/>
  <c r="R10" i="2"/>
  <c r="P33" i="2"/>
  <c r="R9" i="2"/>
  <c r="P43" i="2" l="1"/>
</calcChain>
</file>

<file path=xl/sharedStrings.xml><?xml version="1.0" encoding="utf-8"?>
<sst xmlns="http://schemas.openxmlformats.org/spreadsheetml/2006/main" count="205" uniqueCount="91">
  <si>
    <r>
      <t xml:space="preserve">BID EVALUATION HIDDEN FIELDS WORK AREA: </t>
    </r>
    <r>
      <rPr>
        <sz val="24"/>
        <color rgb="FF0000FF"/>
        <rFont val="Calibri"/>
        <family val="2"/>
        <scheme val="minor"/>
      </rPr>
      <t xml:space="preserve">                                                              (NOT ACCESSIBLE BY BID RESPONDENTS)</t>
    </r>
  </si>
  <si>
    <t>SCHOOL:</t>
  </si>
  <si>
    <t xml:space="preserve"> </t>
  </si>
  <si>
    <t>BID NUMBER:</t>
  </si>
  <si>
    <t>RE: 470 APPLICATION #:</t>
  </si>
  <si>
    <t>SUBJECT ITEM:</t>
  </si>
  <si>
    <r>
      <t xml:space="preserve">NOTE: RESPONDENT IS REQUIRED TO SUBMIT FILLED OUT WORKSHEETS FOR BID SERVICE FOR WHICH THEY ARE REPLYING TO.  FINAL VENDOR COMPLETED EXCEL FILE MUST BE SUBMITTED IN EXCEL FORMAT BACK TO SCHOOL AS INSTRUCTED </t>
    </r>
    <r>
      <rPr>
        <b/>
        <i/>
        <u/>
        <sz val="10"/>
        <color rgb="FFFF0000"/>
        <rFont val="Calibri"/>
        <family val="2"/>
        <scheme val="minor"/>
      </rPr>
      <t>AFTER</t>
    </r>
    <r>
      <rPr>
        <b/>
        <sz val="10"/>
        <color rgb="FFFF0000"/>
        <rFont val="Calibri"/>
        <family val="2"/>
        <scheme val="minor"/>
      </rPr>
      <t xml:space="preserve"> THE VENDOR RENAMES THE DOCUMENT TO INCLUDE "- (VENDOR NAME)" AT THE END OF THE DOCUMENT NAME. (EX. "ABC SCHOOL YR18 INTERNET ACCESS BID SPREADSHEET - ACME CABLING COMPANY").</t>
    </r>
  </si>
  <si>
    <t>INSTRUCTIONS:</t>
  </si>
  <si>
    <t>RESPONDENT NAME:</t>
  </si>
  <si>
    <t>X</t>
  </si>
  <si>
    <t>RESPONDENT CONTACT NAME:</t>
  </si>
  <si>
    <t>470/BID POSTING DATE:</t>
  </si>
  <si>
    <t>CONTACT E-MAIL:</t>
  </si>
  <si>
    <t>BID OPENING DATE:</t>
  </si>
  <si>
    <t>470 APPLICATION #:</t>
  </si>
  <si>
    <t>CONTACT PHONE:</t>
  </si>
  <si>
    <t>BID ITEMS #:</t>
  </si>
  <si>
    <t>ITEM/SERVICE DESCRIPTION:</t>
  </si>
  <si>
    <r>
      <rPr>
        <b/>
        <sz val="12"/>
        <color theme="1"/>
        <rFont val="Calibri"/>
        <family val="2"/>
        <scheme val="minor"/>
      </rPr>
      <t>RESPONDENT'S EQUITABLE SUBMISSION ACCEPTED?:</t>
    </r>
    <r>
      <rPr>
        <sz val="12"/>
        <color theme="1"/>
        <rFont val="Calibri"/>
        <family val="2"/>
        <scheme val="minor"/>
      </rPr>
      <t xml:space="preserve"> (ASSUMED "YES" UNLESS OTHERWISE NOTED)</t>
    </r>
  </si>
  <si>
    <t>YES</t>
  </si>
  <si>
    <t>RESPONDENT COMMENT       (If needed):</t>
  </si>
  <si>
    <t>BID REVIEW COMMENT:</t>
  </si>
  <si>
    <t xml:space="preserve"> ZZZZ</t>
  </si>
  <si>
    <t>BID ITEM #:</t>
  </si>
  <si>
    <r>
      <rPr>
        <b/>
        <sz val="12"/>
        <color theme="1"/>
        <rFont val="Calibri"/>
        <family val="2"/>
        <scheme val="minor"/>
      </rPr>
      <t>BID SCORING CRITERIA #1:</t>
    </r>
    <r>
      <rPr>
        <sz val="12"/>
        <color theme="1"/>
        <rFont val="Calibri"/>
        <family val="2"/>
        <scheme val="minor"/>
      </rPr>
      <t xml:space="preserve"> (POINT VALUE 0 TO 10)…@40%</t>
    </r>
  </si>
  <si>
    <t>*NOTE:  CELL ON LEFT UNDER "AWARDED POINTS:" T0 BE POPULATED (0 THRU 10 PT. SCORE) BY CONSULTANT BASED ON BID RESPONSE PRICING FROM EACH VENDOR</t>
  </si>
  <si>
    <t>LEGEND/DEFINITION OF BID SCORING CRITERIA:</t>
  </si>
  <si>
    <t>CRITERIA #1:</t>
  </si>
  <si>
    <t>CRITERIA #2:</t>
  </si>
  <si>
    <t>WT. TOTAL:</t>
  </si>
  <si>
    <t>BID SUMMARY:</t>
  </si>
  <si>
    <t>SERVICE ITEM:</t>
  </si>
  <si>
    <t>COST/MO.</t>
  </si>
  <si>
    <t xml:space="preserve">LISTED BELOW ARE VARIOUS WAN/TRANSPORT SERVICE PRICING OPTIONS.  THE INTERESTED RESPONDENT IS TO POPULATE THE RESPONDENT FIELDS (HIGHLIGHTED IN LIGHT PURPLE AND MARKED WITH AN "X" OR "$0.00") WHERE INSTRUCTED WITH THEIR SERVICE PRICING (SHOULD CORRESPOND TO PRICING SUBMITTED IN THE VENDOR-SIGNED BID/CONTRACT DOCUMENT WHICH IS ALSO TO BE SUBMITTED AS PART OF THE RESPONSE TO THIS SERVICE BID OPPORTUNITY.  IT SHOULD BE NOTED THAT THERE ARE NO GUARANTEE OF SPECIFIC SERVICES IMPLIED FOR FINAL ORDERING.  IF INSTALLATION COSTS ARE THE SAME NO MATTER WHAT QUANTITY IS ORDERED THEN THE RESPONDENT MUST ENTER THAT AMOUNT IN ALL INSTALLATION COSTS FIELDS. THE PRICING AND SOLUTIONS PROVIDED BY THE RESPONDENT ON THIS WORKSHEET MUST/WILL ALSO ABIDE BY ALL BID CONDITIONS AS OUTLINED IN THE SIGNED BID/CONTRACT DOCUMENT.  THE SCHOOL RESERVES THE RIGHT TO AWARD BID SERVICE ITEMS TO MORE THAN ONE VENDOR.  FINAL VENDOR DETERMINATION BY THE SCHOOL WILL BE BASED ON SPECIFIC CRITERIA AS IDENTIFIED BELOW AND/OR THE SIGNED RFP/CONTRACT DOCUMENT.  PLEASE FOLLOW ALL INSTRUCTIONS IN FULL AS PRESENTED TO ENSURE THAT YOUR BID RESPONSE IS VALID AND CAN BE ACCEPTED ACCORDINGLY.   </t>
  </si>
  <si>
    <t>AWARDED POINTS:</t>
  </si>
  <si>
    <t>WEIGHTED SCORE:</t>
  </si>
  <si>
    <t>CRITERIA #3:</t>
  </si>
  <si>
    <t>INSTALL</t>
  </si>
  <si>
    <t>1GB 5 YRS</t>
  </si>
  <si>
    <t>BID SCORING CRITERIA #2: (POINT VALUE 0 TO 10)…@25%</t>
  </si>
  <si>
    <t>BIG SPRING SCHOOL DISTRICT</t>
  </si>
  <si>
    <t>1GB SERVICE LEVEL BID RESPONSE:</t>
  </si>
  <si>
    <t>5GB 5 YRS</t>
  </si>
  <si>
    <t>10GB 5 YRS</t>
  </si>
  <si>
    <t>XXXXXXXX</t>
  </si>
  <si>
    <t>COMMENT:</t>
  </si>
  <si>
    <r>
      <t xml:space="preserve">LISTED BELOW ARE RFPs RECEIVED BY THE SCHOOL FOR THE POSTED E-RATE BID FOR INTERNET ACCESS SERVICES. </t>
    </r>
    <r>
      <rPr>
        <b/>
        <u/>
        <sz val="12"/>
        <rFont val="Calibri"/>
        <family val="2"/>
        <scheme val="minor"/>
      </rPr>
      <t xml:space="preserve"> THE SCHOOL MUST NOW ASSIGN CRITERIA SCORING FOR EACH SPECIFIC CRITERIA ITEM PRE-SELECTED BY THE SCHOOL BY USING THE DROP-DOWN ARROW NEXT TO EACH GREEN BOX</t>
    </r>
    <r>
      <rPr>
        <sz val="12"/>
        <rFont val="Calibri"/>
        <family val="2"/>
        <scheme val="minor"/>
      </rPr>
      <t xml:space="preserve">.  SELECTED CRITERIA FOR SCORING ARE POSTED AT THE BOTTOM OF THIS SHEET FOR REFERENCE.  THE ASSIGNED POINT VALUE OF THE COST CRITERIA IS ALREADY POSTED BASED ON PRICING RECEIVED VIA THE INDIVIDUAL BID RESPONSES.  THE SCHOOL IS TO ASSIGN POINT VALUES (0 THRU 10) FOR EACH REMAINING CRITERIA ITEM LISTED FOR EACH INDIVIDUAL VENDOR RESPONSE.  CRITERIA WILL THEN BE AUTO-TALLIED BASED ON ASSIGNED PERCENTAGE VALUE FOR EACH CRITERIA ITEM. THERE IS ALSO ROOM FOR COMMENTS WHERE/IF RELEVENT.  NO SCORING IS NEEDED IN AREAS IF THERE IS A </t>
    </r>
    <r>
      <rPr>
        <b/>
        <sz val="12"/>
        <rFont val="Calibri"/>
        <family val="2"/>
        <scheme val="minor"/>
      </rPr>
      <t>"0"</t>
    </r>
    <r>
      <rPr>
        <sz val="12"/>
        <rFont val="Calibri"/>
        <family val="2"/>
        <scheme val="minor"/>
      </rPr>
      <t xml:space="preserve"> OR NO ENTRY IN THE "RESPONDENT NAME" FIELD.  ONCE COMPLETED BY THE SCHOOL THE SCHOOL MUST SIGN THE BOTTOM PAGE THEN RETURN AN ELECTRONIC COPY OF THE FILE BACK TO THE E-RATE CONSULTANT. RESPONDENT SUMMARIES FOR THE AFORE MENTIONED BID, COMMENTS AND TOTAL CRITERIA SCORING FOR EACH RESPONDENT ARE INCLUDED.  IF THE SCHOOL DECIDES THERE WILL BE "NO AWARD" PLEASE INDICATE THAT AT THE BOTTOM OF THIS FORM.</t>
    </r>
  </si>
  <si>
    <t>TOTAL SCORE</t>
  </si>
  <si>
    <t>VENDOR BID SCORE ( 0 THRU 10 PTS.) BASED ON PRICING (CRITERIA #1):</t>
  </si>
  <si>
    <t>CRITERIA #2 SCORE:</t>
  </si>
  <si>
    <t>CRITERIA #3 SCORE:</t>
  </si>
  <si>
    <t xml:space="preserve"> (IF NEEDED)</t>
  </si>
  <si>
    <t>SELECTED SOLUTION COST (40%)</t>
  </si>
  <si>
    <t>PREVIOUS PROJECT/INITIATIVE SUCCESS ENDEAVOR WITH SCHOOL (35%)</t>
  </si>
  <si>
    <t>EXPERIENCE/PARTICIPATION WITH E-RATE PROGRAM AND RELATED PROCESSES (25%)</t>
  </si>
  <si>
    <t>AWARD TO:</t>
  </si>
  <si>
    <t>SERVICE LEVEL:</t>
  </si>
  <si>
    <t>TERM:</t>
  </si>
  <si>
    <t>YRS.</t>
  </si>
  <si>
    <t>COMMENTS:</t>
  </si>
  <si>
    <t>SIGNATURE OF AUTHORIZED SCHOOL/DISTRICT RFP SCORER:</t>
  </si>
  <si>
    <t>PRINT NAME OF AUTHORIZED SCHOOL/DISTRICT RFP SCORER AND TITLE:</t>
  </si>
  <si>
    <t>DATE:</t>
  </si>
  <si>
    <t>IF "NO AWARD" PLEASE INDICATE HERE:</t>
  </si>
  <si>
    <t>2017/2018 E-RATE WAN/FIBER SERVICES CRITERIA SCORING &amp; BID AWARD</t>
  </si>
  <si>
    <t>BSSD YR20002</t>
  </si>
  <si>
    <t>WAN/FIBER SERVICES ITEM#1</t>
  </si>
  <si>
    <t>WAN FIBER SERVICES</t>
  </si>
  <si>
    <t>COST FOR MONTHLY SERVICE ITEM: 10GB</t>
  </si>
  <si>
    <t>COST FOR SERVICE ITEM:  ONE TIME INSTALLATION COST 10GB</t>
  </si>
  <si>
    <t>ALIQUIPPA SCHOOL DISTRICT</t>
  </si>
  <si>
    <t>ASD YR2021-2</t>
  </si>
  <si>
    <t>BEN: 125139</t>
  </si>
  <si>
    <t>2021 - 2022 POTENTIAL E-RATE WAN/FIBER SERVICES RFP PROCESS</t>
  </si>
  <si>
    <t>1A</t>
  </si>
  <si>
    <t>2B</t>
  </si>
  <si>
    <t xml:space="preserve">IDENTIFY YOUR SERVICE COSTS FOR A CLOUD-BASED SOLUTION AND TERMS IDENTIFIED TO THE RIGHT AS YOU HAVE IN THE CORRESPONDING BID/CONTRACT DOCUMENT FOR BID ITEMS #2B
    </t>
  </si>
  <si>
    <t xml:space="preserve">IDENTIFY YOUR SERVICE COSTS FOR THE LEASE OF PT-TO-PT LIT FIBER  AND TERMS IDENTIFIED TO THE RIGHT AS YOU HAVE IN THE CORRESPONDING BID/CONTRACT DOCUMENT FOR BID ITEMS #1A
    </t>
  </si>
  <si>
    <t>3C</t>
  </si>
  <si>
    <t>RE: 470 APPLICATION #: 210010741</t>
  </si>
  <si>
    <t xml:space="preserve">IDENTIFY YOUR SERVICE COSTS FOR THE LEASE OF MANAGED DARK FIBER  18 STRANDS AND TERMS IDENTIFIED TO THE RIGHT AS YOU HAVE IN THE CORRESPONDING BID/CONTRACT DOCUMENT FOR BID ITEMS #3C
    </t>
  </si>
  <si>
    <t>LEASED COST PER MONTH FOR ALL REQUIRED EQUIPMENT TO LIGHT THE 
18 STRAND DARK FIBER</t>
  </si>
  <si>
    <t>MAINTENANCE COST FOR ALL FIBER MODULATING EQUIPMENT:
COST PER MONTH</t>
  </si>
  <si>
    <t>MAINTENANCE COST FOR FIBER MODULATING EQUIPMENT
PER HOUR</t>
  </si>
  <si>
    <t>MONTHLY COST 18 STRAND DARK FIBER LEASE</t>
  </si>
  <si>
    <t>ONE-TIME COST 18 STRAND DARK FIBER BUILD OUT</t>
  </si>
  <si>
    <t xml:space="preserve">IDENTIFY YOUR SERVICE COSTS FOR THE LEASE OF EQUIPMENT AND MAINTENANCE COSTS IDENTIFIED TO THE RIGHT AS YOU HAVE IN THE CORRESPONDING BID/CONTRACT DOCUMENT FOR BID ITEMS #3D
    </t>
  </si>
  <si>
    <t>3D &amp; 3E 
&amp; 3F</t>
  </si>
  <si>
    <t>SOLUTION COST (40%)</t>
  </si>
  <si>
    <t>POSITIVE/NEGATIVE PREVIOUS EXPERIENCE(S) WITH THE SERVICE PROVIDER (INVOICING CHALLENGES, QUALITY OF WORK, ON SCHEDULE COMPLETION OF PROJECT, ETC.) (35%)</t>
  </si>
  <si>
    <t>SOLUTION SEEMLESS INTEGRATION WITH THE EXISTING INFRASTRUCTURE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</si>
</sst>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mm/dd/yy;@"/>
    <numFmt numFmtId="165" formatCode="&quot;$&quot;#,##0.00"/>
    <numFmt numFmtId="166" formatCode="0.0"/>
  </numFmts>
  <fonts count="46" x14ac:knownFonts="1">
    <font>
      <sz val="11"/>
      <color theme="1"/>
      <name val="Calibri"/>
      <family val="2"/>
      <scheme val="minor"/>
    </font>
    <font>
      <b/>
      <sz val="11"/>
      <color theme="1"/>
      <name val="Calibri"/>
      <family val="2"/>
      <scheme val="minor"/>
    </font>
    <font>
      <b/>
      <sz val="12"/>
      <color rgb="FF0000FF"/>
      <name val="Calibri"/>
      <family val="2"/>
      <scheme val="minor"/>
    </font>
    <font>
      <b/>
      <u/>
      <sz val="18"/>
      <color rgb="FF0000FF"/>
      <name val="Calibri"/>
      <family val="2"/>
      <scheme val="minor"/>
    </font>
    <font>
      <u/>
      <sz val="11"/>
      <color theme="1"/>
      <name val="Calibri"/>
      <family val="2"/>
      <scheme val="minor"/>
    </font>
    <font>
      <b/>
      <sz val="24"/>
      <color rgb="FF0000FF"/>
      <name val="Calibri"/>
      <family val="2"/>
      <scheme val="minor"/>
    </font>
    <font>
      <sz val="24"/>
      <color rgb="FF0000FF"/>
      <name val="Calibri"/>
      <family val="2"/>
      <scheme val="minor"/>
    </font>
    <font>
      <sz val="24"/>
      <color theme="1"/>
      <name val="Calibri"/>
      <family val="2"/>
      <scheme val="minor"/>
    </font>
    <font>
      <sz val="12"/>
      <color rgb="FF0000FF"/>
      <name val="Calibri"/>
      <family val="2"/>
      <scheme val="minor"/>
    </font>
    <font>
      <b/>
      <u/>
      <sz val="12"/>
      <color rgb="FF0000FF"/>
      <name val="Calibri"/>
      <family val="2"/>
      <scheme val="minor"/>
    </font>
    <font>
      <b/>
      <sz val="14"/>
      <name val="Calibri"/>
      <family val="2"/>
      <scheme val="minor"/>
    </font>
    <font>
      <sz val="12"/>
      <color theme="1"/>
      <name val="Calibri"/>
      <family val="2"/>
      <scheme val="minor"/>
    </font>
    <font>
      <b/>
      <sz val="8"/>
      <color rgb="FFFF0000"/>
      <name val="Calibri"/>
      <family val="2"/>
      <scheme val="minor"/>
    </font>
    <font>
      <b/>
      <sz val="14"/>
      <color theme="1"/>
      <name val="Calibri"/>
      <family val="2"/>
      <scheme val="minor"/>
    </font>
    <font>
      <b/>
      <sz val="12"/>
      <color rgb="FFFF0000"/>
      <name val="Calibri"/>
      <family val="2"/>
      <scheme val="minor"/>
    </font>
    <font>
      <b/>
      <sz val="10"/>
      <color rgb="FFFF0000"/>
      <name val="Calibri"/>
      <family val="2"/>
      <scheme val="minor"/>
    </font>
    <font>
      <b/>
      <i/>
      <u/>
      <sz val="10"/>
      <color rgb="FFFF0000"/>
      <name val="Calibri"/>
      <family val="2"/>
      <scheme val="minor"/>
    </font>
    <font>
      <sz val="12"/>
      <name val="Calibri"/>
      <family val="2"/>
      <scheme val="minor"/>
    </font>
    <font>
      <b/>
      <sz val="12"/>
      <color theme="1"/>
      <name val="Calibri"/>
      <family val="2"/>
      <scheme val="minor"/>
    </font>
    <font>
      <b/>
      <sz val="12"/>
      <color rgb="FF6600CC"/>
      <name val="Calibri"/>
      <family val="2"/>
      <scheme val="minor"/>
    </font>
    <font>
      <sz val="11"/>
      <color rgb="FF0000FF"/>
      <name val="Calibri"/>
      <family val="2"/>
      <scheme val="minor"/>
    </font>
    <font>
      <b/>
      <sz val="18"/>
      <color rgb="FF0000FF"/>
      <name val="Calibri"/>
      <family val="2"/>
      <scheme val="minor"/>
    </font>
    <font>
      <b/>
      <sz val="16"/>
      <color theme="1"/>
      <name val="Calibri"/>
      <family val="2"/>
      <scheme val="minor"/>
    </font>
    <font>
      <b/>
      <sz val="16"/>
      <color rgb="FF6600CC"/>
      <name val="Calibri"/>
      <family val="2"/>
      <scheme val="minor"/>
    </font>
    <font>
      <b/>
      <sz val="16"/>
      <color rgb="FF0000FF"/>
      <name val="Calibri"/>
      <family val="2"/>
      <scheme val="minor"/>
    </font>
    <font>
      <b/>
      <sz val="18"/>
      <color theme="1"/>
      <name val="Calibri"/>
      <family val="2"/>
      <scheme val="minor"/>
    </font>
    <font>
      <b/>
      <sz val="12"/>
      <name val="Calibri"/>
      <family val="2"/>
      <scheme val="minor"/>
    </font>
    <font>
      <b/>
      <sz val="16"/>
      <color rgb="FFFF0000"/>
      <name val="Calibri"/>
      <family val="2"/>
      <scheme val="minor"/>
    </font>
    <font>
      <sz val="16"/>
      <color rgb="FFFF0000"/>
      <name val="Calibri"/>
      <family val="2"/>
      <scheme val="minor"/>
    </font>
    <font>
      <b/>
      <u/>
      <sz val="20"/>
      <color theme="1"/>
      <name val="Calibri"/>
      <family val="2"/>
      <scheme val="minor"/>
    </font>
    <font>
      <u/>
      <sz val="20"/>
      <color theme="1"/>
      <name val="Calibri"/>
      <family val="2"/>
      <scheme val="minor"/>
    </font>
    <font>
      <b/>
      <i/>
      <sz val="12"/>
      <color rgb="FFFF0000"/>
      <name val="Calibri"/>
      <family val="2"/>
      <scheme val="minor"/>
    </font>
    <font>
      <sz val="16"/>
      <color theme="1"/>
      <name val="Calibri"/>
      <family val="2"/>
      <scheme val="minor"/>
    </font>
    <font>
      <b/>
      <u/>
      <sz val="24"/>
      <color theme="1"/>
      <name val="Calibri"/>
      <family val="2"/>
      <scheme val="minor"/>
    </font>
    <font>
      <sz val="14"/>
      <color theme="1"/>
      <name val="Calibri"/>
      <family val="2"/>
      <scheme val="minor"/>
    </font>
    <font>
      <b/>
      <sz val="14"/>
      <color rgb="FF6600CC"/>
      <name val="Calibri"/>
      <family val="2"/>
      <scheme val="minor"/>
    </font>
    <font>
      <sz val="12"/>
      <color rgb="FFFF0000"/>
      <name val="Calibri"/>
      <family val="2"/>
      <scheme val="minor"/>
    </font>
    <font>
      <b/>
      <u/>
      <sz val="14"/>
      <color theme="1"/>
      <name val="Calibri"/>
      <family val="2"/>
      <scheme val="minor"/>
    </font>
    <font>
      <b/>
      <u/>
      <sz val="22"/>
      <color rgb="FF0000FF"/>
      <name val="Calibri"/>
      <family val="2"/>
      <scheme val="minor"/>
    </font>
    <font>
      <u/>
      <sz val="22"/>
      <color theme="1"/>
      <name val="Calibri"/>
      <family val="2"/>
      <scheme val="minor"/>
    </font>
    <font>
      <b/>
      <sz val="14"/>
      <color rgb="FF0000FF"/>
      <name val="Calibri"/>
      <family val="2"/>
      <scheme val="minor"/>
    </font>
    <font>
      <b/>
      <sz val="11"/>
      <color rgb="FF0000FF"/>
      <name val="Calibri"/>
      <family val="2"/>
      <scheme val="minor"/>
    </font>
    <font>
      <b/>
      <u/>
      <sz val="12"/>
      <name val="Calibri"/>
      <family val="2"/>
      <scheme val="minor"/>
    </font>
    <font>
      <b/>
      <i/>
      <sz val="12"/>
      <color rgb="FF0000FF"/>
      <name val="Calibri"/>
      <family val="2"/>
      <scheme val="minor"/>
    </font>
    <font>
      <i/>
      <sz val="11"/>
      <color theme="1"/>
      <name val="Calibri"/>
      <family val="2"/>
      <scheme val="minor"/>
    </font>
    <font>
      <b/>
      <i/>
      <sz val="11"/>
      <color rgb="FFFF0000"/>
      <name val="Calibri"/>
      <family val="2"/>
      <scheme val="minor"/>
    </font>
  </fonts>
  <fills count="12">
    <fill>
      <patternFill patternType="none"/>
    </fill>
    <fill>
      <patternFill patternType="gray125"/>
    </fill>
    <fill>
      <patternFill patternType="solid">
        <fgColor rgb="FFFF99FF"/>
        <bgColor indexed="64"/>
      </patternFill>
    </fill>
    <fill>
      <patternFill patternType="solid">
        <fgColor theme="7" tint="0.59999389629810485"/>
        <bgColor indexed="64"/>
      </patternFill>
    </fill>
    <fill>
      <patternFill patternType="solid">
        <fgColor rgb="FFFF66C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99FF66"/>
        <bgColor indexed="64"/>
      </patternFill>
    </fill>
    <fill>
      <patternFill patternType="solid">
        <fgColor rgb="FF99FF99"/>
        <bgColor indexed="64"/>
      </patternFill>
    </fill>
    <fill>
      <patternFill patternType="solid">
        <fgColor theme="0" tint="-0.34998626667073579"/>
        <bgColor indexed="64"/>
      </patternFill>
    </fill>
    <fill>
      <patternFill patternType="solid">
        <fgColor theme="5" tint="0.39997558519241921"/>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64">
    <xf numFmtId="0" fontId="0" fillId="0" borderId="0" xfId="0"/>
    <xf numFmtId="0" fontId="8" fillId="0" borderId="4" xfId="0" applyFont="1" applyBorder="1" applyAlignment="1">
      <alignment vertical="center"/>
    </xf>
    <xf numFmtId="0" fontId="11" fillId="0" borderId="0" xfId="0" applyFont="1" applyBorder="1"/>
    <xf numFmtId="0" fontId="11" fillId="2" borderId="4" xfId="0" applyNumberFormat="1" applyFont="1" applyFill="1" applyBorder="1"/>
    <xf numFmtId="0" fontId="11" fillId="2" borderId="0" xfId="0" applyNumberFormat="1" applyFont="1" applyFill="1" applyBorder="1"/>
    <xf numFmtId="0" fontId="11" fillId="2" borderId="5" xfId="0" applyNumberFormat="1" applyFont="1" applyFill="1" applyBorder="1"/>
    <xf numFmtId="164" fontId="2" fillId="5" borderId="0" xfId="0" applyNumberFormat="1" applyFont="1" applyFill="1" applyBorder="1" applyAlignment="1">
      <alignment horizontal="center" vertical="center"/>
    </xf>
    <xf numFmtId="0" fontId="18" fillId="4" borderId="14" xfId="0" applyNumberFormat="1" applyFont="1" applyFill="1" applyBorder="1" applyAlignment="1">
      <alignment vertical="top"/>
    </xf>
    <xf numFmtId="0" fontId="2" fillId="2" borderId="5" xfId="0" applyNumberFormat="1" applyFont="1" applyFill="1" applyBorder="1" applyAlignment="1">
      <alignment vertical="top" wrapText="1"/>
    </xf>
    <xf numFmtId="0" fontId="18" fillId="4" borderId="14" xfId="0" applyNumberFormat="1" applyFont="1" applyFill="1" applyBorder="1"/>
    <xf numFmtId="1" fontId="2" fillId="2" borderId="5" xfId="0" applyNumberFormat="1" applyFont="1" applyFill="1" applyBorder="1"/>
    <xf numFmtId="0" fontId="19" fillId="2" borderId="0" xfId="0" applyNumberFormat="1" applyFont="1" applyFill="1" applyBorder="1"/>
    <xf numFmtId="0" fontId="2" fillId="0" borderId="0" xfId="0" applyFont="1" applyBorder="1" applyAlignment="1">
      <alignment vertical="top" wrapText="1"/>
    </xf>
    <xf numFmtId="0" fontId="2" fillId="0" borderId="0" xfId="0" applyFont="1" applyBorder="1" applyAlignment="1">
      <alignment horizontal="center" vertical="top" wrapText="1"/>
    </xf>
    <xf numFmtId="0" fontId="11" fillId="0" borderId="0" xfId="0" applyFont="1" applyBorder="1" applyAlignment="1">
      <alignment vertical="top" wrapText="1"/>
    </xf>
    <xf numFmtId="0" fontId="11" fillId="2" borderId="0" xfId="0" applyNumberFormat="1" applyFont="1" applyFill="1" applyBorder="1" applyAlignment="1">
      <alignment vertical="top"/>
    </xf>
    <xf numFmtId="0" fontId="11" fillId="2" borderId="5" xfId="0" applyNumberFormat="1" applyFont="1" applyFill="1" applyBorder="1" applyAlignment="1">
      <alignment vertical="top"/>
    </xf>
    <xf numFmtId="0" fontId="10" fillId="0" borderId="21" xfId="0" applyFont="1" applyBorder="1" applyAlignment="1">
      <alignment horizontal="center" wrapText="1"/>
    </xf>
    <xf numFmtId="0" fontId="11" fillId="0" borderId="23" xfId="0" applyFont="1" applyBorder="1"/>
    <xf numFmtId="0" fontId="2" fillId="0" borderId="24" xfId="0" applyFont="1" applyBorder="1" applyAlignment="1">
      <alignment horizontal="center" wrapText="1"/>
    </xf>
    <xf numFmtId="0" fontId="11" fillId="0" borderId="24" xfId="0" applyFont="1" applyBorder="1"/>
    <xf numFmtId="0" fontId="11" fillId="4" borderId="25" xfId="0" applyNumberFormat="1" applyFont="1" applyFill="1" applyBorder="1" applyAlignment="1">
      <alignment horizontal="center" vertical="center" wrapText="1"/>
    </xf>
    <xf numFmtId="0" fontId="11" fillId="2" borderId="14" xfId="0" applyNumberFormat="1" applyFont="1" applyFill="1" applyBorder="1" applyAlignment="1">
      <alignment horizontal="center" vertical="center" wrapText="1"/>
    </xf>
    <xf numFmtId="0" fontId="18" fillId="2" borderId="0" xfId="0" applyNumberFormat="1" applyFont="1" applyFill="1" applyBorder="1" applyAlignment="1">
      <alignment horizontal="center" vertical="center" wrapText="1"/>
    </xf>
    <xf numFmtId="0" fontId="8" fillId="0" borderId="26" xfId="0" applyFont="1" applyBorder="1" applyAlignment="1">
      <alignment vertical="center"/>
    </xf>
    <xf numFmtId="0" fontId="11" fillId="0" borderId="14" xfId="0" applyFont="1" applyBorder="1"/>
    <xf numFmtId="0" fontId="11" fillId="2" borderId="25" xfId="0" applyNumberFormat="1" applyFont="1" applyFill="1" applyBorder="1"/>
    <xf numFmtId="0" fontId="11" fillId="2" borderId="14" xfId="0" applyNumberFormat="1" applyFont="1" applyFill="1" applyBorder="1"/>
    <xf numFmtId="0" fontId="8" fillId="0" borderId="14" xfId="0" applyFont="1" applyBorder="1" applyAlignment="1">
      <alignment horizontal="center" vertical="top" wrapText="1"/>
    </xf>
    <xf numFmtId="0" fontId="11" fillId="0" borderId="14" xfId="0" applyFont="1" applyBorder="1" applyAlignment="1">
      <alignment horizontal="left" vertical="top" wrapText="1"/>
    </xf>
    <xf numFmtId="165" fontId="22" fillId="0" borderId="14" xfId="0" applyNumberFormat="1" applyFont="1" applyBorder="1" applyAlignment="1" applyProtection="1">
      <alignment horizontal="center" vertical="center"/>
      <protection locked="0"/>
    </xf>
    <xf numFmtId="0" fontId="24" fillId="2" borderId="32" xfId="0" applyNumberFormat="1" applyFont="1" applyFill="1" applyBorder="1" applyAlignment="1">
      <alignment horizontal="center" vertical="center"/>
    </xf>
    <xf numFmtId="0" fontId="11" fillId="2" borderId="32" xfId="0" applyNumberFormat="1" applyFont="1" applyFill="1" applyBorder="1"/>
    <xf numFmtId="0" fontId="26" fillId="3" borderId="30" xfId="0" applyFont="1" applyFill="1" applyBorder="1" applyAlignment="1">
      <alignment horizontal="center" vertical="top" wrapText="1"/>
    </xf>
    <xf numFmtId="0" fontId="8" fillId="6" borderId="4" xfId="0" applyFont="1" applyFill="1" applyBorder="1" applyAlignment="1">
      <alignment vertical="center"/>
    </xf>
    <xf numFmtId="0" fontId="11" fillId="6" borderId="16" xfId="0" applyFont="1" applyFill="1" applyBorder="1"/>
    <xf numFmtId="0" fontId="8" fillId="6" borderId="42" xfId="0" applyFont="1" applyFill="1" applyBorder="1" applyAlignment="1">
      <alignment vertical="center"/>
    </xf>
    <xf numFmtId="0" fontId="11" fillId="6" borderId="0" xfId="0" applyFont="1" applyFill="1" applyBorder="1"/>
    <xf numFmtId="0" fontId="2" fillId="0" borderId="23" xfId="0" applyFont="1" applyBorder="1" applyAlignment="1">
      <alignment horizontal="center" wrapText="1"/>
    </xf>
    <xf numFmtId="0" fontId="11" fillId="0" borderId="44" xfId="0" applyFont="1" applyBorder="1"/>
    <xf numFmtId="0" fontId="11" fillId="2" borderId="0" xfId="0" applyNumberFormat="1" applyFont="1" applyFill="1" applyBorder="1" applyAlignment="1">
      <alignment horizontal="left" vertical="top" wrapText="1"/>
    </xf>
    <xf numFmtId="0" fontId="11" fillId="2" borderId="5" xfId="0" applyNumberFormat="1" applyFont="1" applyFill="1" applyBorder="1" applyAlignment="1">
      <alignment horizontal="left" vertical="top" wrapText="1"/>
    </xf>
    <xf numFmtId="0" fontId="11" fillId="7" borderId="0" xfId="0" applyFont="1" applyFill="1" applyBorder="1"/>
    <xf numFmtId="0" fontId="8" fillId="7" borderId="0" xfId="0" applyFont="1" applyFill="1" applyBorder="1" applyAlignment="1">
      <alignment vertical="center"/>
    </xf>
    <xf numFmtId="0" fontId="0" fillId="0" borderId="0" xfId="0" applyBorder="1" applyAlignment="1"/>
    <xf numFmtId="0" fontId="26" fillId="7" borderId="0" xfId="0" applyFont="1" applyFill="1" applyBorder="1" applyAlignment="1">
      <alignment horizontal="center" vertical="top" wrapText="1"/>
    </xf>
    <xf numFmtId="0" fontId="8" fillId="0" borderId="0" xfId="0" applyFont="1" applyBorder="1" applyAlignment="1">
      <alignment vertical="center"/>
    </xf>
    <xf numFmtId="165" fontId="22" fillId="0" borderId="0" xfId="0" applyNumberFormat="1" applyFont="1" applyBorder="1" applyAlignment="1">
      <alignment horizontal="center" vertical="center"/>
    </xf>
    <xf numFmtId="0" fontId="26" fillId="4" borderId="25" xfId="0" applyNumberFormat="1" applyFont="1" applyFill="1" applyBorder="1" applyAlignment="1">
      <alignment horizontal="center" vertical="center" wrapText="1"/>
    </xf>
    <xf numFmtId="0" fontId="28" fillId="0" borderId="0" xfId="0" applyFont="1" applyBorder="1" applyAlignment="1">
      <alignment horizontal="left" vertical="top" wrapText="1"/>
    </xf>
    <xf numFmtId="0" fontId="0" fillId="0" borderId="0" xfId="0" applyBorder="1" applyAlignment="1">
      <alignment vertical="center"/>
    </xf>
    <xf numFmtId="0" fontId="0" fillId="0" borderId="0" xfId="0" applyAlignment="1"/>
    <xf numFmtId="0" fontId="18" fillId="4" borderId="14" xfId="0" applyNumberFormat="1" applyFont="1" applyFill="1" applyBorder="1" applyAlignment="1">
      <alignment horizontal="right"/>
    </xf>
    <xf numFmtId="0" fontId="0" fillId="0" borderId="4" xfId="0" applyBorder="1" applyAlignment="1"/>
    <xf numFmtId="0" fontId="0" fillId="2" borderId="0" xfId="0" applyNumberFormat="1" applyFill="1" applyBorder="1"/>
    <xf numFmtId="0" fontId="0" fillId="2" borderId="5" xfId="0" applyNumberFormat="1" applyFill="1" applyBorder="1"/>
    <xf numFmtId="0" fontId="40" fillId="4" borderId="1" xfId="0" applyNumberFormat="1" applyFont="1" applyFill="1" applyBorder="1" applyAlignment="1">
      <alignment horizontal="center" vertical="center"/>
    </xf>
    <xf numFmtId="0" fontId="40" fillId="4" borderId="50" xfId="0" applyNumberFormat="1" applyFont="1" applyFill="1" applyBorder="1" applyAlignment="1">
      <alignment horizontal="center" vertical="center"/>
    </xf>
    <xf numFmtId="0" fontId="41" fillId="2" borderId="25" xfId="0" applyNumberFormat="1" applyFont="1" applyFill="1" applyBorder="1" applyAlignment="1">
      <alignment horizontal="center" vertical="center"/>
    </xf>
    <xf numFmtId="165" fontId="2" fillId="2" borderId="46" xfId="0" applyNumberFormat="1" applyFont="1" applyFill="1" applyBorder="1" applyAlignment="1">
      <alignment horizontal="center" vertical="center"/>
    </xf>
    <xf numFmtId="0" fontId="0" fillId="4" borderId="48" xfId="0" applyNumberFormat="1" applyFont="1" applyFill="1" applyBorder="1"/>
    <xf numFmtId="0" fontId="0" fillId="4" borderId="49" xfId="0" applyNumberFormat="1" applyFill="1" applyBorder="1" applyAlignment="1">
      <alignment horizontal="center" vertical="center"/>
    </xf>
    <xf numFmtId="0" fontId="0" fillId="2" borderId="7" xfId="0" applyNumberFormat="1" applyFill="1" applyBorder="1"/>
    <xf numFmtId="0" fontId="0" fillId="2" borderId="8" xfId="0" applyNumberFormat="1" applyFill="1" applyBorder="1"/>
    <xf numFmtId="0" fontId="0" fillId="0" borderId="0" xfId="0" applyNumberFormat="1" applyFill="1"/>
    <xf numFmtId="165" fontId="13" fillId="0" borderId="0" xfId="0" applyNumberFormat="1" applyFont="1" applyFill="1" applyAlignment="1">
      <alignment horizontal="center"/>
    </xf>
    <xf numFmtId="0" fontId="11" fillId="2" borderId="35" xfId="0" applyNumberFormat="1" applyFont="1" applyFill="1" applyBorder="1"/>
    <xf numFmtId="165" fontId="23" fillId="2" borderId="35" xfId="0" applyNumberFormat="1" applyFont="1" applyFill="1" applyBorder="1" applyAlignment="1">
      <alignment horizontal="center" vertical="center"/>
    </xf>
    <xf numFmtId="0" fontId="19" fillId="2" borderId="14" xfId="0" applyNumberFormat="1" applyFont="1" applyFill="1" applyBorder="1" applyAlignment="1">
      <alignment horizontal="center" vertical="center"/>
    </xf>
    <xf numFmtId="0" fontId="19" fillId="2" borderId="14" xfId="0" applyNumberFormat="1" applyFont="1" applyFill="1" applyBorder="1" applyAlignment="1">
      <alignment horizontal="center" vertical="center" wrapText="1"/>
    </xf>
    <xf numFmtId="0" fontId="18" fillId="7" borderId="0" xfId="0" applyFont="1" applyFill="1" applyBorder="1" applyAlignment="1">
      <alignment horizontal="center" wrapText="1"/>
    </xf>
    <xf numFmtId="0" fontId="31" fillId="7" borderId="0" xfId="0" applyFont="1" applyFill="1" applyBorder="1" applyAlignment="1">
      <alignment horizontal="left" vertical="top" wrapText="1"/>
    </xf>
    <xf numFmtId="0" fontId="25" fillId="0" borderId="0" xfId="0" applyFont="1" applyBorder="1" applyAlignment="1">
      <alignment horizontal="center" vertical="center"/>
    </xf>
    <xf numFmtId="0" fontId="2" fillId="0" borderId="0" xfId="0" applyFont="1" applyBorder="1" applyAlignment="1">
      <alignment horizontal="center" wrapText="1"/>
    </xf>
    <xf numFmtId="0" fontId="13" fillId="0" borderId="0" xfId="0" applyFont="1" applyFill="1" applyBorder="1" applyAlignment="1">
      <alignment horizontal="right" vertical="top"/>
    </xf>
    <xf numFmtId="0" fontId="34" fillId="0" borderId="0" xfId="0" applyFont="1" applyFill="1" applyBorder="1" applyAlignment="1">
      <alignment horizontal="right"/>
    </xf>
    <xf numFmtId="0" fontId="35" fillId="0" borderId="0" xfId="0" applyFont="1" applyFill="1" applyBorder="1" applyAlignment="1">
      <alignment horizontal="center" vertical="top" wrapText="1"/>
    </xf>
    <xf numFmtId="0" fontId="0" fillId="0" borderId="0" xfId="0" applyFill="1" applyBorder="1" applyAlignment="1"/>
    <xf numFmtId="0" fontId="21" fillId="0" borderId="0" xfId="0" applyFont="1" applyAlignment="1">
      <alignment horizontal="center" vertical="top"/>
    </xf>
    <xf numFmtId="0" fontId="11" fillId="0" borderId="0" xfId="0" applyFont="1"/>
    <xf numFmtId="0" fontId="11" fillId="0" borderId="0" xfId="0" applyFont="1" applyAlignment="1">
      <alignment vertical="top"/>
    </xf>
    <xf numFmtId="0" fontId="11" fillId="6" borderId="5" xfId="0" applyFont="1" applyFill="1" applyBorder="1"/>
    <xf numFmtId="0" fontId="18" fillId="4" borderId="45" xfId="0" applyNumberFormat="1" applyFont="1" applyFill="1" applyBorder="1" applyAlignment="1">
      <alignment horizontal="center" vertical="center" wrapText="1"/>
    </xf>
    <xf numFmtId="0" fontId="18" fillId="4" borderId="14" xfId="0" applyNumberFormat="1" applyFont="1" applyFill="1" applyBorder="1" applyAlignment="1">
      <alignment horizontal="center" vertical="center" wrapText="1"/>
    </xf>
    <xf numFmtId="0" fontId="14" fillId="2" borderId="45" xfId="0" applyNumberFormat="1" applyFont="1" applyFill="1" applyBorder="1" applyAlignment="1">
      <alignment horizontal="center" vertical="center" wrapText="1"/>
    </xf>
    <xf numFmtId="0" fontId="8" fillId="0" borderId="0" xfId="0" applyFont="1" applyAlignment="1">
      <alignment vertical="center"/>
    </xf>
    <xf numFmtId="0" fontId="0" fillId="0" borderId="0" xfId="0" applyNumberFormat="1"/>
    <xf numFmtId="0" fontId="31" fillId="6" borderId="0" xfId="0" applyFont="1" applyFill="1" applyBorder="1" applyAlignment="1">
      <alignment horizontal="left" vertical="top" wrapText="1"/>
    </xf>
    <xf numFmtId="0" fontId="18" fillId="2" borderId="0" xfId="0" applyNumberFormat="1" applyFont="1" applyFill="1" applyBorder="1" applyAlignment="1">
      <alignment horizontal="right"/>
    </xf>
    <xf numFmtId="0" fontId="2" fillId="8" borderId="1" xfId="0" applyFont="1" applyFill="1" applyBorder="1" applyAlignment="1">
      <alignment vertical="center"/>
    </xf>
    <xf numFmtId="0" fontId="8" fillId="8" borderId="4" xfId="0" applyFont="1" applyFill="1" applyBorder="1" applyAlignment="1">
      <alignment vertical="center"/>
    </xf>
    <xf numFmtId="0" fontId="2" fillId="8" borderId="0" xfId="0" applyFont="1" applyFill="1" applyBorder="1" applyAlignment="1">
      <alignment horizontal="left" vertical="top"/>
    </xf>
    <xf numFmtId="0" fontId="11" fillId="8" borderId="0" xfId="0" applyFont="1" applyFill="1" applyBorder="1" applyAlignment="1">
      <alignment horizontal="left" vertical="top"/>
    </xf>
    <xf numFmtId="0" fontId="11" fillId="8" borderId="0" xfId="0" applyFont="1" applyFill="1" applyBorder="1"/>
    <xf numFmtId="0" fontId="11" fillId="8" borderId="5" xfId="0" applyFont="1" applyFill="1" applyBorder="1"/>
    <xf numFmtId="0" fontId="8" fillId="8" borderId="6" xfId="0" applyFont="1" applyFill="1" applyBorder="1" applyAlignment="1">
      <alignment vertical="center"/>
    </xf>
    <xf numFmtId="0" fontId="11" fillId="0" borderId="5" xfId="0" applyFont="1" applyBorder="1"/>
    <xf numFmtId="0" fontId="18" fillId="0" borderId="5" xfId="0" applyFont="1" applyBorder="1" applyAlignment="1">
      <alignment horizontal="center"/>
    </xf>
    <xf numFmtId="0" fontId="0" fillId="0" borderId="4" xfId="0" applyBorder="1"/>
    <xf numFmtId="0" fontId="0" fillId="0" borderId="0" xfId="0" applyBorder="1"/>
    <xf numFmtId="0" fontId="0" fillId="0" borderId="5" xfId="0" applyBorder="1"/>
    <xf numFmtId="0" fontId="1" fillId="0" borderId="0" xfId="0" applyFont="1" applyBorder="1" applyAlignment="1">
      <alignment horizontal="center" wrapText="1"/>
    </xf>
    <xf numFmtId="0" fontId="13" fillId="9" borderId="0" xfId="0" applyFont="1" applyFill="1" applyBorder="1" applyAlignment="1" applyProtection="1">
      <alignment horizontal="center" vertical="center"/>
      <protection locked="0"/>
    </xf>
    <xf numFmtId="0" fontId="13" fillId="0" borderId="0" xfId="0" applyFont="1" applyFill="1" applyBorder="1" applyAlignment="1">
      <alignment horizontal="center" vertical="center"/>
    </xf>
    <xf numFmtId="0" fontId="1" fillId="0" borderId="0" xfId="0" applyFont="1" applyFill="1" applyBorder="1" applyAlignment="1">
      <alignment horizontal="center" wrapText="1"/>
    </xf>
    <xf numFmtId="166" fontId="13" fillId="0" borderId="5" xfId="0" applyNumberFormat="1" applyFont="1" applyBorder="1" applyAlignment="1">
      <alignment horizontal="center" vertical="center"/>
    </xf>
    <xf numFmtId="0" fontId="13" fillId="0" borderId="0" xfId="0" applyFont="1" applyFill="1"/>
    <xf numFmtId="0" fontId="0" fillId="0" borderId="0" xfId="0" applyFill="1"/>
    <xf numFmtId="0" fontId="20" fillId="0" borderId="0" xfId="0" applyFont="1" applyBorder="1"/>
    <xf numFmtId="0" fontId="0" fillId="0" borderId="0" xfId="0" applyBorder="1" applyAlignment="1">
      <alignment wrapText="1"/>
    </xf>
    <xf numFmtId="0" fontId="0" fillId="9" borderId="38" xfId="0" applyFill="1" applyBorder="1" applyProtection="1">
      <protection locked="0"/>
    </xf>
    <xf numFmtId="0" fontId="40" fillId="0" borderId="0" xfId="0" applyFont="1" applyBorder="1" applyAlignment="1">
      <alignment wrapText="1"/>
    </xf>
    <xf numFmtId="0" fontId="0" fillId="9" borderId="38" xfId="0" applyFill="1" applyBorder="1"/>
    <xf numFmtId="0" fontId="2" fillId="7" borderId="0" xfId="0" applyFont="1" applyFill="1" applyBorder="1" applyAlignment="1">
      <alignment horizontal="center"/>
    </xf>
    <xf numFmtId="0" fontId="0" fillId="7" borderId="0" xfId="0" applyFill="1" applyBorder="1" applyAlignment="1">
      <alignment horizontal="center"/>
    </xf>
    <xf numFmtId="0" fontId="2" fillId="7" borderId="0" xfId="0" applyFont="1" applyFill="1" applyBorder="1"/>
    <xf numFmtId="0" fontId="0" fillId="0" borderId="0" xfId="0" applyFill="1" applyBorder="1"/>
    <xf numFmtId="0" fontId="45" fillId="0" borderId="0" xfId="0" applyFont="1" applyFill="1" applyBorder="1" applyAlignment="1">
      <alignment horizontal="left"/>
    </xf>
    <xf numFmtId="0" fontId="0" fillId="0" borderId="6" xfId="0" applyBorder="1"/>
    <xf numFmtId="0" fontId="0" fillId="0" borderId="7" xfId="0" applyBorder="1"/>
    <xf numFmtId="0" fontId="0" fillId="0" borderId="8" xfId="0" applyBorder="1"/>
    <xf numFmtId="0" fontId="18" fillId="3" borderId="24" xfId="0" applyFont="1" applyFill="1" applyBorder="1" applyAlignment="1" applyProtection="1">
      <alignment horizontal="center" wrapText="1"/>
    </xf>
    <xf numFmtId="0" fontId="20" fillId="0" borderId="14" xfId="0" applyFont="1" applyBorder="1" applyAlignment="1" applyProtection="1">
      <alignment vertical="center" wrapText="1"/>
    </xf>
    <xf numFmtId="0" fontId="8" fillId="6" borderId="6" xfId="0" applyFont="1" applyFill="1" applyBorder="1" applyAlignment="1">
      <alignment vertical="center"/>
    </xf>
    <xf numFmtId="0" fontId="11" fillId="6" borderId="7" xfId="0" applyFont="1" applyFill="1" applyBorder="1"/>
    <xf numFmtId="0" fontId="8" fillId="6" borderId="15" xfId="0" applyFont="1" applyFill="1" applyBorder="1" applyAlignment="1">
      <alignment vertical="center"/>
    </xf>
    <xf numFmtId="0" fontId="18" fillId="2" borderId="34" xfId="0" applyNumberFormat="1" applyFont="1" applyFill="1" applyBorder="1" applyAlignment="1">
      <alignment horizontal="center" vertical="center" wrapText="1"/>
    </xf>
    <xf numFmtId="0" fontId="11" fillId="2" borderId="34" xfId="0" applyNumberFormat="1" applyFont="1" applyFill="1" applyBorder="1" applyAlignment="1"/>
    <xf numFmtId="0" fontId="18" fillId="6" borderId="0" xfId="0" applyFont="1" applyFill="1" applyBorder="1" applyAlignment="1">
      <alignment horizontal="center" wrapText="1"/>
    </xf>
    <xf numFmtId="0" fontId="11" fillId="6" borderId="0" xfId="0" applyFont="1" applyFill="1" applyBorder="1" applyAlignment="1">
      <alignment horizontal="center" wrapText="1"/>
    </xf>
    <xf numFmtId="0" fontId="31" fillId="6" borderId="5" xfId="0" applyFont="1" applyFill="1" applyBorder="1" applyAlignment="1">
      <alignment horizontal="left" vertical="top" wrapText="1"/>
    </xf>
    <xf numFmtId="0" fontId="11" fillId="6" borderId="0" xfId="0" applyFont="1" applyFill="1" applyBorder="1" applyAlignment="1"/>
    <xf numFmtId="0" fontId="8" fillId="0" borderId="24" xfId="0" applyFont="1" applyBorder="1" applyAlignment="1">
      <alignment horizontal="center" vertical="top" wrapText="1"/>
    </xf>
    <xf numFmtId="0" fontId="26" fillId="3" borderId="14" xfId="0" applyFont="1" applyFill="1" applyBorder="1" applyAlignment="1">
      <alignment horizontal="center" vertical="top" wrapText="1"/>
    </xf>
    <xf numFmtId="0" fontId="11" fillId="6" borderId="16" xfId="0" applyFont="1" applyFill="1" applyBorder="1" applyAlignment="1"/>
    <xf numFmtId="0" fontId="18" fillId="4" borderId="35" xfId="0" applyNumberFormat="1" applyFont="1" applyFill="1" applyBorder="1" applyAlignment="1">
      <alignment horizontal="left" vertical="center"/>
    </xf>
    <xf numFmtId="0" fontId="18" fillId="4" borderId="35" xfId="0" applyFont="1" applyFill="1" applyBorder="1" applyAlignment="1">
      <alignment horizontal="center" wrapText="1"/>
    </xf>
    <xf numFmtId="0" fontId="18" fillId="3" borderId="54" xfId="0" applyFont="1" applyFill="1" applyBorder="1" applyAlignment="1" applyProtection="1">
      <alignment horizontal="center" wrapText="1"/>
    </xf>
    <xf numFmtId="0" fontId="20" fillId="0" borderId="28" xfId="0" applyFont="1" applyBorder="1" applyAlignment="1" applyProtection="1">
      <alignment vertical="center" wrapText="1"/>
    </xf>
    <xf numFmtId="0" fontId="11" fillId="6" borderId="8" xfId="0" applyFont="1" applyFill="1" applyBorder="1"/>
    <xf numFmtId="0" fontId="11" fillId="0" borderId="14" xfId="0" applyFont="1" applyBorder="1" applyAlignment="1">
      <alignment wrapText="1"/>
    </xf>
    <xf numFmtId="0" fontId="18" fillId="6" borderId="16" xfId="0" applyFont="1" applyFill="1" applyBorder="1" applyAlignment="1">
      <alignment horizontal="center" wrapText="1"/>
    </xf>
    <xf numFmtId="0" fontId="11" fillId="6" borderId="16" xfId="0" applyFont="1" applyFill="1" applyBorder="1" applyAlignment="1">
      <alignment horizontal="center" wrapText="1"/>
    </xf>
    <xf numFmtId="0" fontId="31" fillId="6" borderId="16" xfId="0" applyFont="1" applyFill="1" applyBorder="1" applyAlignment="1">
      <alignment horizontal="left" vertical="top" wrapText="1"/>
    </xf>
    <xf numFmtId="0" fontId="31" fillId="6" borderId="17" xfId="0" applyFont="1" applyFill="1" applyBorder="1" applyAlignment="1">
      <alignment horizontal="left" vertical="top" wrapText="1"/>
    </xf>
    <xf numFmtId="0" fontId="31" fillId="7" borderId="0" xfId="0" applyFont="1" applyFill="1" applyBorder="1" applyAlignment="1">
      <alignment horizontal="left" vertical="top" wrapText="1"/>
    </xf>
    <xf numFmtId="0" fontId="18" fillId="3" borderId="24" xfId="0" applyFont="1" applyFill="1" applyBorder="1" applyAlignment="1">
      <alignment horizontal="center" wrapText="1"/>
    </xf>
    <xf numFmtId="0" fontId="18" fillId="2" borderId="35" xfId="0" applyNumberFormat="1" applyFont="1" applyFill="1" applyBorder="1" applyAlignment="1">
      <alignment horizontal="center" vertical="center" wrapText="1"/>
    </xf>
    <xf numFmtId="0" fontId="18" fillId="3" borderId="9" xfId="0" applyFont="1" applyFill="1" applyBorder="1" applyAlignment="1">
      <alignment horizontal="center" vertical="top" wrapText="1"/>
    </xf>
    <xf numFmtId="0" fontId="18" fillId="3" borderId="10" xfId="0" applyFont="1" applyFill="1" applyBorder="1" applyAlignment="1">
      <alignment horizontal="center" vertical="top" wrapText="1"/>
    </xf>
    <xf numFmtId="0" fontId="13" fillId="0" borderId="4" xfId="0" applyFont="1" applyFill="1" applyBorder="1" applyAlignment="1" applyProtection="1">
      <alignment horizontal="center" vertical="top"/>
      <protection locked="0"/>
    </xf>
    <xf numFmtId="0" fontId="13" fillId="0" borderId="0" xfId="0" applyFont="1" applyFill="1" applyBorder="1" applyAlignment="1" applyProtection="1">
      <alignment horizontal="center" vertical="top"/>
      <protection locked="0"/>
    </xf>
    <xf numFmtId="0" fontId="18" fillId="3" borderId="11" xfId="0" applyFont="1" applyFill="1" applyBorder="1" applyAlignment="1">
      <alignment horizontal="right" vertical="top" wrapText="1"/>
    </xf>
    <xf numFmtId="0" fontId="11" fillId="3" borderId="12" xfId="0" applyFont="1" applyFill="1" applyBorder="1" applyAlignment="1">
      <alignment horizontal="right" wrapText="1"/>
    </xf>
    <xf numFmtId="0" fontId="11" fillId="3" borderId="13" xfId="0" applyFont="1" applyFill="1" applyBorder="1" applyAlignment="1">
      <alignment horizontal="right" wrapText="1"/>
    </xf>
    <xf numFmtId="0" fontId="13" fillId="0" borderId="0" xfId="0" applyFont="1" applyFill="1" applyBorder="1" applyAlignment="1" applyProtection="1">
      <alignment horizontal="center"/>
      <protection locked="0"/>
    </xf>
    <xf numFmtId="0" fontId="10" fillId="0" borderId="22" xfId="0" applyFont="1" applyBorder="1" applyAlignment="1">
      <alignment horizontal="center" wrapText="1"/>
    </xf>
    <xf numFmtId="0" fontId="10" fillId="0" borderId="23" xfId="0" applyFont="1" applyBorder="1" applyAlignment="1">
      <alignment horizontal="center" wrapText="1"/>
    </xf>
    <xf numFmtId="0" fontId="18" fillId="3" borderId="24" xfId="0" applyFont="1" applyFill="1" applyBorder="1" applyAlignment="1">
      <alignment horizontal="center" wrapText="1"/>
    </xf>
    <xf numFmtId="0" fontId="18" fillId="3" borderId="15" xfId="0" applyFont="1" applyFill="1" applyBorder="1" applyAlignment="1">
      <alignment horizontal="right" vertical="top"/>
    </xf>
    <xf numFmtId="0" fontId="11" fillId="3" borderId="16" xfId="0" applyFont="1" applyFill="1" applyBorder="1" applyAlignment="1">
      <alignment horizontal="right"/>
    </xf>
    <xf numFmtId="0" fontId="11" fillId="3" borderId="17" xfId="0" applyFont="1" applyFill="1" applyBorder="1" applyAlignment="1">
      <alignment horizontal="right"/>
    </xf>
    <xf numFmtId="0" fontId="21" fillId="0" borderId="29" xfId="0" applyFont="1" applyBorder="1" applyAlignment="1">
      <alignment horizontal="center" vertical="center"/>
    </xf>
    <xf numFmtId="0" fontId="25" fillId="0" borderId="36" xfId="0" applyFont="1" applyBorder="1" applyAlignment="1">
      <alignment horizontal="center" vertical="center"/>
    </xf>
    <xf numFmtId="0" fontId="2" fillId="0" borderId="3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1" fillId="0" borderId="53" xfId="0" applyFont="1" applyBorder="1" applyAlignment="1"/>
    <xf numFmtId="0" fontId="0" fillId="0" borderId="46" xfId="0" applyBorder="1" applyAlignment="1"/>
    <xf numFmtId="165" fontId="22" fillId="0" borderId="33" xfId="0" applyNumberFormat="1" applyFont="1" applyBorder="1" applyAlignment="1" applyProtection="1">
      <alignment horizontal="center" vertical="center" wrapText="1"/>
      <protection locked="0"/>
    </xf>
    <xf numFmtId="165" fontId="22" fillId="0" borderId="34" xfId="0" applyNumberFormat="1" applyFont="1" applyBorder="1" applyAlignment="1" applyProtection="1">
      <alignment horizontal="center" vertical="center" wrapText="1"/>
      <protection locked="0"/>
    </xf>
    <xf numFmtId="165" fontId="22" fillId="0" borderId="35" xfId="0" applyNumberFormat="1" applyFont="1" applyBorder="1" applyAlignment="1" applyProtection="1">
      <alignment horizontal="center" vertical="center" wrapText="1"/>
      <protection locked="0"/>
    </xf>
    <xf numFmtId="0" fontId="27" fillId="0" borderId="33" xfId="0" applyFont="1" applyBorder="1" applyAlignment="1" applyProtection="1">
      <alignment horizontal="left" vertical="top" wrapText="1"/>
      <protection locked="0"/>
    </xf>
    <xf numFmtId="0" fontId="32" fillId="0" borderId="34" xfId="0" applyFont="1" applyBorder="1" applyAlignment="1" applyProtection="1">
      <alignment vertical="top" wrapText="1"/>
      <protection locked="0"/>
    </xf>
    <xf numFmtId="0" fontId="32" fillId="0" borderId="34" xfId="0" applyFont="1" applyBorder="1" applyAlignment="1" applyProtection="1">
      <alignment wrapText="1"/>
      <protection locked="0"/>
    </xf>
    <xf numFmtId="0" fontId="32" fillId="0" borderId="41" xfId="0" applyFont="1" applyBorder="1" applyAlignment="1" applyProtection="1">
      <alignment wrapText="1"/>
      <protection locked="0"/>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0" xfId="0" applyNumberFormat="1"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2" fillId="0" borderId="0" xfId="0" applyFont="1" applyBorder="1" applyAlignment="1">
      <alignment horizontal="center" wrapText="1"/>
    </xf>
    <xf numFmtId="0" fontId="18" fillId="3" borderId="1" xfId="0" applyFont="1" applyFill="1" applyBorder="1" applyAlignment="1">
      <alignment vertical="center" wrapText="1"/>
    </xf>
    <xf numFmtId="0" fontId="18" fillId="3" borderId="2" xfId="0" applyFont="1" applyFill="1" applyBorder="1" applyAlignment="1">
      <alignment vertical="center" wrapText="1"/>
    </xf>
    <xf numFmtId="0" fontId="11" fillId="3" borderId="2" xfId="0" applyFont="1" applyFill="1" applyBorder="1" applyAlignment="1"/>
    <xf numFmtId="0" fontId="11" fillId="0" borderId="27" xfId="0" applyFont="1" applyBorder="1" applyAlignment="1">
      <alignment wrapText="1"/>
    </xf>
    <xf numFmtId="0" fontId="11" fillId="0" borderId="24" xfId="0" applyFont="1" applyBorder="1" applyAlignment="1">
      <alignment wrapText="1"/>
    </xf>
    <xf numFmtId="0" fontId="11" fillId="0" borderId="14" xfId="0" applyFont="1" applyBorder="1" applyAlignment="1">
      <alignment wrapText="1"/>
    </xf>
    <xf numFmtId="0" fontId="11" fillId="0" borderId="32" xfId="0" applyFont="1" applyBorder="1" applyAlignment="1"/>
    <xf numFmtId="0" fontId="0" fillId="0" borderId="40" xfId="0" applyBorder="1" applyAlignment="1"/>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28" fillId="0" borderId="34" xfId="0" applyFont="1" applyBorder="1" applyAlignment="1" applyProtection="1">
      <alignment horizontal="left" vertical="top" wrapText="1"/>
      <protection locked="0"/>
    </xf>
    <xf numFmtId="0" fontId="28" fillId="0" borderId="41" xfId="0" applyFont="1" applyBorder="1" applyAlignment="1" applyProtection="1">
      <alignment horizontal="left" vertical="top" wrapText="1"/>
      <protection locked="0"/>
    </xf>
    <xf numFmtId="0" fontId="21" fillId="0" borderId="0" xfId="0" applyFont="1" applyBorder="1" applyAlignment="1">
      <alignment horizontal="center" vertical="center"/>
    </xf>
    <xf numFmtId="0" fontId="25" fillId="0" borderId="0" xfId="0" applyFont="1" applyBorder="1" applyAlignment="1">
      <alignment horizontal="center" vertical="center"/>
    </xf>
    <xf numFmtId="0" fontId="13" fillId="0" borderId="0" xfId="0" applyFont="1" applyFill="1" applyBorder="1" applyAlignment="1">
      <alignment horizontal="right" vertical="top"/>
    </xf>
    <xf numFmtId="0" fontId="34" fillId="0" borderId="0" xfId="0" applyFont="1" applyFill="1" applyBorder="1" applyAlignment="1">
      <alignment horizontal="right" vertical="top"/>
    </xf>
    <xf numFmtId="0" fontId="35" fillId="0" borderId="0" xfId="0" applyFont="1" applyFill="1" applyBorder="1" applyAlignment="1">
      <alignment horizontal="center" vertical="top" wrapText="1"/>
    </xf>
    <xf numFmtId="165" fontId="22" fillId="0" borderId="0" xfId="0" applyNumberFormat="1" applyFont="1" applyBorder="1" applyAlignment="1">
      <alignment horizontal="center" vertical="center" wrapText="1"/>
    </xf>
    <xf numFmtId="0" fontId="18" fillId="6" borderId="16" xfId="0" applyFont="1" applyFill="1" applyBorder="1" applyAlignment="1">
      <alignment horizontal="center" wrapText="1"/>
    </xf>
    <xf numFmtId="0" fontId="11" fillId="6" borderId="16" xfId="0" applyFont="1" applyFill="1" applyBorder="1" applyAlignment="1">
      <alignment horizontal="center" wrapText="1"/>
    </xf>
    <xf numFmtId="0" fontId="31" fillId="6" borderId="16" xfId="0" applyFont="1" applyFill="1" applyBorder="1" applyAlignment="1">
      <alignment horizontal="left" vertical="top" wrapText="1"/>
    </xf>
    <xf numFmtId="0" fontId="31" fillId="6" borderId="17" xfId="0" applyFont="1" applyFill="1" applyBorder="1" applyAlignment="1">
      <alignment horizontal="left" vertical="top" wrapText="1"/>
    </xf>
    <xf numFmtId="0" fontId="11" fillId="2" borderId="5" xfId="0" applyNumberFormat="1" applyFont="1" applyFill="1" applyBorder="1" applyAlignment="1"/>
    <xf numFmtId="0" fontId="11" fillId="2" borderId="0" xfId="0" applyNumberFormat="1" applyFont="1" applyFill="1" applyBorder="1" applyAlignment="1"/>
    <xf numFmtId="0" fontId="11" fillId="0" borderId="0" xfId="0" applyFont="1" applyFill="1" applyBorder="1" applyAlignment="1"/>
    <xf numFmtId="0" fontId="0" fillId="0" borderId="0" xfId="0" applyFill="1" applyBorder="1" applyAlignment="1"/>
    <xf numFmtId="0" fontId="35" fillId="0" borderId="0" xfId="0" applyFont="1" applyFill="1" applyBorder="1" applyAlignment="1">
      <alignment horizontal="center" wrapText="1"/>
    </xf>
    <xf numFmtId="0" fontId="34" fillId="0" borderId="0" xfId="0" applyFont="1" applyFill="1" applyBorder="1" applyAlignment="1">
      <alignment horizontal="right"/>
    </xf>
    <xf numFmtId="0" fontId="14" fillId="2" borderId="45" xfId="0" applyNumberFormat="1" applyFont="1" applyFill="1" applyBorder="1" applyAlignment="1">
      <alignment horizontal="center" vertical="center" wrapText="1"/>
    </xf>
    <xf numFmtId="0" fontId="36" fillId="2" borderId="45" xfId="0" applyNumberFormat="1" applyFont="1" applyFill="1" applyBorder="1" applyAlignment="1"/>
    <xf numFmtId="0" fontId="19" fillId="2" borderId="14" xfId="0" applyNumberFormat="1" applyFont="1" applyFill="1" applyBorder="1" applyAlignment="1">
      <alignment horizontal="center" vertical="center"/>
    </xf>
    <xf numFmtId="0" fontId="19" fillId="2" borderId="14" xfId="0" applyNumberFormat="1" applyFont="1" applyFill="1" applyBorder="1" applyAlignment="1">
      <alignment horizontal="center" vertical="center" wrapText="1"/>
    </xf>
    <xf numFmtId="0" fontId="19" fillId="0" borderId="28" xfId="0" applyFont="1" applyBorder="1" applyAlignment="1">
      <alignment horizontal="center" vertical="center" wrapText="1"/>
    </xf>
    <xf numFmtId="0" fontId="11" fillId="0" borderId="28" xfId="0" applyFont="1" applyBorder="1" applyAlignment="1">
      <alignment wrapText="1"/>
    </xf>
    <xf numFmtId="0" fontId="18" fillId="7" borderId="0" xfId="0" applyFont="1" applyFill="1" applyBorder="1" applyAlignment="1">
      <alignment horizontal="center" wrapText="1"/>
    </xf>
    <xf numFmtId="0" fontId="2"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Border="1" applyAlignment="1">
      <alignment vertical="center" wrapText="1"/>
    </xf>
    <xf numFmtId="0" fontId="11" fillId="4" borderId="47" xfId="0" applyNumberFormat="1" applyFont="1" applyFill="1" applyBorder="1" applyAlignment="1">
      <alignment horizontal="center" vertical="center" wrapText="1"/>
    </xf>
    <xf numFmtId="0" fontId="0" fillId="4" borderId="36" xfId="0" applyFill="1" applyBorder="1" applyAlignment="1"/>
    <xf numFmtId="0" fontId="19" fillId="2" borderId="32" xfId="0" applyNumberFormat="1" applyFont="1" applyFill="1" applyBorder="1" applyAlignment="1">
      <alignment horizontal="center" vertical="center" wrapText="1"/>
    </xf>
    <xf numFmtId="0" fontId="11" fillId="0" borderId="0" xfId="0" applyFont="1" applyBorder="1" applyAlignment="1">
      <alignment wrapText="1"/>
    </xf>
    <xf numFmtId="0" fontId="11" fillId="4" borderId="45" xfId="0" applyNumberFormat="1" applyFont="1" applyFill="1" applyBorder="1" applyAlignment="1">
      <alignment horizontal="center" vertical="center" wrapText="1"/>
    </xf>
    <xf numFmtId="0" fontId="11" fillId="4" borderId="45" xfId="0" applyNumberFormat="1" applyFont="1" applyFill="1" applyBorder="1" applyAlignment="1"/>
    <xf numFmtId="0" fontId="11" fillId="7" borderId="0" xfId="0" applyFont="1" applyFill="1" applyBorder="1" applyAlignment="1">
      <alignment horizontal="center" wrapText="1"/>
    </xf>
    <xf numFmtId="0" fontId="18" fillId="2" borderId="45" xfId="0" applyNumberFormat="1" applyFont="1" applyFill="1" applyBorder="1" applyAlignment="1">
      <alignment horizontal="center" vertical="center" wrapText="1"/>
    </xf>
    <xf numFmtId="0" fontId="11" fillId="2" borderId="45" xfId="0" applyNumberFormat="1" applyFont="1" applyFill="1" applyBorder="1" applyAlignment="1"/>
    <xf numFmtId="0" fontId="19" fillId="2" borderId="32" xfId="0" applyNumberFormat="1" applyFont="1" applyFill="1" applyBorder="1" applyAlignment="1">
      <alignment horizontal="center" vertical="center"/>
    </xf>
    <xf numFmtId="0" fontId="19" fillId="2" borderId="46" xfId="0" applyNumberFormat="1" applyFont="1" applyFill="1" applyBorder="1" applyAlignment="1">
      <alignment horizontal="center" vertical="center"/>
    </xf>
    <xf numFmtId="0" fontId="37" fillId="0" borderId="0" xfId="0" applyFont="1" applyFill="1" applyBorder="1" applyAlignment="1">
      <alignment horizontal="center" vertical="center"/>
    </xf>
    <xf numFmtId="0" fontId="34" fillId="0" borderId="0" xfId="0" applyFont="1" applyFill="1" applyBorder="1" applyAlignment="1">
      <alignment horizontal="center" vertical="center"/>
    </xf>
    <xf numFmtId="0" fontId="0" fillId="0" borderId="0" xfId="0" applyAlignment="1"/>
    <xf numFmtId="0" fontId="38" fillId="4" borderId="1" xfId="0" applyNumberFormat="1" applyFont="1" applyFill="1" applyBorder="1" applyAlignment="1">
      <alignment horizontal="center" vertical="center" wrapText="1"/>
    </xf>
    <xf numFmtId="0" fontId="39" fillId="4" borderId="2" xfId="0" applyFont="1" applyFill="1" applyBorder="1" applyAlignment="1">
      <alignment horizontal="center" vertical="center"/>
    </xf>
    <xf numFmtId="0" fontId="39" fillId="4" borderId="3" xfId="0" applyFont="1" applyFill="1" applyBorder="1" applyAlignment="1">
      <alignment horizontal="center" vertical="center"/>
    </xf>
    <xf numFmtId="0" fontId="0" fillId="0" borderId="0" xfId="0" applyBorder="1" applyAlignment="1">
      <alignment horizontal="left" vertical="top" wrapText="1"/>
    </xf>
    <xf numFmtId="0" fontId="27" fillId="0" borderId="0" xfId="0" applyFont="1" applyBorder="1" applyAlignment="1">
      <alignment horizontal="left" vertical="top" wrapText="1"/>
    </xf>
    <xf numFmtId="0" fontId="32" fillId="0" borderId="0" xfId="0" applyFont="1" applyBorder="1" applyAlignment="1">
      <alignment vertical="top" wrapText="1"/>
    </xf>
    <xf numFmtId="0" fontId="32" fillId="0" borderId="0" xfId="0" applyFont="1" applyBorder="1" applyAlignment="1">
      <alignment wrapText="1"/>
    </xf>
    <xf numFmtId="0" fontId="29" fillId="4" borderId="33" xfId="0" applyNumberFormat="1" applyFont="1" applyFill="1" applyBorder="1" applyAlignment="1">
      <alignment horizontal="center" wrapText="1"/>
    </xf>
    <xf numFmtId="0" fontId="30" fillId="4" borderId="34" xfId="0" applyFont="1" applyFill="1" applyBorder="1" applyAlignment="1">
      <alignment horizontal="center" wrapText="1"/>
    </xf>
    <xf numFmtId="0" fontId="30" fillId="4" borderId="41" xfId="0" applyFont="1" applyFill="1" applyBorder="1" applyAlignment="1">
      <alignment horizontal="center" wrapText="1"/>
    </xf>
    <xf numFmtId="0" fontId="23" fillId="2" borderId="30" xfId="0" applyNumberFormat="1" applyFont="1" applyFill="1" applyBorder="1" applyAlignment="1">
      <alignment horizontal="left" vertical="top" wrapText="1"/>
    </xf>
    <xf numFmtId="0" fontId="32" fillId="0" borderId="16" xfId="0" applyFont="1" applyBorder="1" applyAlignment="1">
      <alignment horizontal="left" vertical="top" wrapText="1"/>
    </xf>
    <xf numFmtId="0" fontId="32" fillId="0" borderId="17" xfId="0" applyFont="1" applyBorder="1" applyAlignment="1">
      <alignment horizontal="left" vertical="top" wrapText="1"/>
    </xf>
    <xf numFmtId="0" fontId="23" fillId="2" borderId="43" xfId="0" applyNumberFormat="1" applyFont="1" applyFill="1" applyBorder="1" applyAlignment="1">
      <alignment horizontal="left" vertical="top" wrapText="1"/>
    </xf>
    <xf numFmtId="0" fontId="32" fillId="0" borderId="0" xfId="0" applyFont="1" applyBorder="1" applyAlignment="1">
      <alignment horizontal="left" vertical="top" wrapText="1"/>
    </xf>
    <xf numFmtId="0" fontId="32" fillId="0" borderId="5" xfId="0" applyFont="1" applyBorder="1" applyAlignment="1">
      <alignment horizontal="left" vertical="top" wrapText="1"/>
    </xf>
    <xf numFmtId="0" fontId="32" fillId="0" borderId="43" xfId="0" applyFont="1" applyBorder="1" applyAlignment="1">
      <alignment horizontal="left" vertical="top" wrapText="1"/>
    </xf>
    <xf numFmtId="0" fontId="18" fillId="3" borderId="18" xfId="0" applyFont="1" applyFill="1" applyBorder="1" applyAlignment="1">
      <alignment horizontal="right" vertical="top"/>
    </xf>
    <xf numFmtId="0" fontId="11" fillId="3" borderId="19" xfId="0" applyFont="1" applyFill="1" applyBorder="1" applyAlignment="1">
      <alignment horizontal="right"/>
    </xf>
    <xf numFmtId="0" fontId="11" fillId="3" borderId="20" xfId="0" applyFont="1" applyFill="1" applyBorder="1" applyAlignment="1">
      <alignment horizontal="right"/>
    </xf>
    <xf numFmtId="0" fontId="18" fillId="2" borderId="35" xfId="0" applyNumberFormat="1" applyFont="1" applyFill="1" applyBorder="1" applyAlignment="1">
      <alignment horizontal="center" vertical="center" wrapText="1"/>
    </xf>
    <xf numFmtId="0" fontId="11" fillId="2" borderId="35" xfId="0" applyNumberFormat="1" applyFont="1" applyFill="1" applyBorder="1" applyAlignment="1"/>
    <xf numFmtId="0" fontId="13" fillId="0" borderId="5" xfId="0" applyFont="1" applyFill="1" applyBorder="1" applyAlignment="1" applyProtection="1">
      <alignment horizontal="center"/>
      <protection locked="0"/>
    </xf>
    <xf numFmtId="0" fontId="11" fillId="3" borderId="3" xfId="0" applyFont="1" applyFill="1" applyBorder="1" applyAlignment="1"/>
    <xf numFmtId="0" fontId="5" fillId="2" borderId="2" xfId="0" applyNumberFormat="1" applyFont="1" applyFill="1" applyBorder="1" applyAlignment="1">
      <alignment horizontal="center" vertical="center" wrapText="1"/>
    </xf>
    <xf numFmtId="0" fontId="13" fillId="4" borderId="48" xfId="0" applyFont="1" applyFill="1" applyBorder="1" applyAlignment="1">
      <alignment horizontal="right" vertical="top"/>
    </xf>
    <xf numFmtId="0" fontId="34" fillId="0" borderId="49" xfId="0" applyFont="1" applyBorder="1" applyAlignment="1">
      <alignment horizontal="right"/>
    </xf>
    <xf numFmtId="0" fontId="35" fillId="5" borderId="33" xfId="0" applyFont="1" applyFill="1" applyBorder="1" applyAlignment="1">
      <alignment horizontal="center" vertical="top" wrapText="1"/>
    </xf>
    <xf numFmtId="0" fontId="35" fillId="5" borderId="34" xfId="0" applyFont="1" applyFill="1" applyBorder="1" applyAlignment="1">
      <alignment horizontal="center" vertical="top" wrapText="1"/>
    </xf>
    <xf numFmtId="0" fontId="0" fillId="0" borderId="34" xfId="0" applyBorder="1" applyAlignment="1"/>
    <xf numFmtId="0" fontId="0" fillId="0" borderId="35" xfId="0" applyBorder="1" applyAlignment="1"/>
    <xf numFmtId="0" fontId="43" fillId="7" borderId="0" xfId="0" applyFont="1" applyFill="1" applyBorder="1" applyAlignment="1">
      <alignment horizontal="center"/>
    </xf>
    <xf numFmtId="0" fontId="44" fillId="7" borderId="0" xfId="0" applyFont="1" applyFill="1" applyBorder="1" applyAlignment="1">
      <alignment horizontal="center"/>
    </xf>
    <xf numFmtId="0" fontId="44" fillId="0" borderId="0" xfId="0" applyFont="1" applyBorder="1" applyAlignment="1"/>
    <xf numFmtId="0" fontId="40" fillId="0" borderId="0" xfId="0" applyFont="1" applyBorder="1" applyAlignment="1">
      <alignment horizontal="left" wrapText="1"/>
    </xf>
    <xf numFmtId="0" fontId="40" fillId="0" borderId="0" xfId="0" applyFont="1" applyAlignment="1">
      <alignment wrapText="1"/>
    </xf>
    <xf numFmtId="0" fontId="0" fillId="9" borderId="38" xfId="0" applyFill="1" applyBorder="1" applyAlignment="1" applyProtection="1">
      <alignment wrapText="1"/>
      <protection locked="0"/>
    </xf>
    <xf numFmtId="0" fontId="0" fillId="0" borderId="38" xfId="0" applyBorder="1" applyAlignment="1" applyProtection="1">
      <alignment wrapText="1"/>
      <protection locked="0"/>
    </xf>
    <xf numFmtId="0" fontId="40" fillId="0" borderId="0" xfId="0" applyFont="1" applyBorder="1" applyAlignment="1">
      <alignment horizontal="right" wrapText="1"/>
    </xf>
    <xf numFmtId="0" fontId="40" fillId="0" borderId="0" xfId="0" applyFont="1" applyAlignment="1">
      <alignment horizontal="right" wrapText="1"/>
    </xf>
    <xf numFmtId="0" fontId="0" fillId="0" borderId="30" xfId="0" applyBorder="1" applyAlignment="1" applyProtection="1">
      <alignment wrapText="1"/>
      <protection locked="0"/>
    </xf>
    <xf numFmtId="0" fontId="0" fillId="0" borderId="16" xfId="0" applyBorder="1" applyAlignment="1" applyProtection="1">
      <alignment wrapText="1"/>
      <protection locked="0"/>
    </xf>
    <xf numFmtId="0" fontId="0" fillId="0" borderId="31" xfId="0" applyBorder="1" applyAlignment="1" applyProtection="1">
      <alignment wrapText="1"/>
      <protection locked="0"/>
    </xf>
    <xf numFmtId="0" fontId="0" fillId="0" borderId="43" xfId="0" applyBorder="1" applyAlignment="1" applyProtection="1">
      <alignment wrapText="1"/>
      <protection locked="0"/>
    </xf>
    <xf numFmtId="0" fontId="0" fillId="0" borderId="0" xfId="0" applyBorder="1" applyAlignment="1" applyProtection="1">
      <alignment wrapText="1"/>
      <protection locked="0"/>
    </xf>
    <xf numFmtId="0" fontId="0" fillId="0" borderId="51" xfId="0" applyBorder="1" applyAlignment="1" applyProtection="1">
      <alignment wrapText="1"/>
      <protection locked="0"/>
    </xf>
    <xf numFmtId="0" fontId="0" fillId="0" borderId="37" xfId="0" applyBorder="1" applyAlignment="1" applyProtection="1">
      <alignment wrapText="1"/>
      <protection locked="0"/>
    </xf>
    <xf numFmtId="0" fontId="0" fillId="0" borderId="39" xfId="0" applyBorder="1" applyAlignment="1" applyProtection="1">
      <alignment wrapText="1"/>
      <protection locked="0"/>
    </xf>
    <xf numFmtId="0" fontId="11" fillId="9" borderId="0" xfId="0" applyNumberFormat="1" applyFont="1" applyFill="1" applyBorder="1" applyAlignment="1" applyProtection="1">
      <alignment horizontal="left" vertical="top" wrapText="1"/>
      <protection locked="0"/>
    </xf>
    <xf numFmtId="0" fontId="0" fillId="0" borderId="0" xfId="0" applyBorder="1" applyAlignment="1" applyProtection="1">
      <protection locked="0"/>
    </xf>
    <xf numFmtId="0" fontId="0" fillId="10" borderId="4" xfId="0" applyFill="1" applyBorder="1" applyAlignment="1"/>
    <xf numFmtId="0" fontId="0" fillId="10" borderId="0" xfId="0" applyFill="1" applyBorder="1" applyAlignment="1"/>
    <xf numFmtId="0" fontId="0" fillId="10" borderId="5" xfId="0" applyFill="1" applyBorder="1" applyAlignment="1"/>
    <xf numFmtId="0" fontId="13" fillId="4" borderId="25" xfId="0" applyFont="1" applyFill="1" applyBorder="1" applyAlignment="1">
      <alignment horizontal="right" vertical="top"/>
    </xf>
    <xf numFmtId="0" fontId="34" fillId="0" borderId="14" xfId="0" applyFont="1" applyBorder="1" applyAlignment="1">
      <alignment horizontal="right" vertical="top"/>
    </xf>
    <xf numFmtId="0" fontId="41" fillId="0" borderId="0" xfId="0" applyFont="1" applyBorder="1" applyAlignment="1">
      <alignment horizontal="right"/>
    </xf>
    <xf numFmtId="0" fontId="33" fillId="4" borderId="4" xfId="0" applyFont="1" applyFill="1" applyBorder="1" applyAlignment="1">
      <alignment horizontal="left" vertical="center"/>
    </xf>
    <xf numFmtId="0" fontId="7" fillId="4" borderId="0" xfId="0" applyFont="1" applyFill="1" applyBorder="1" applyAlignment="1">
      <alignment horizontal="left" vertical="center"/>
    </xf>
    <xf numFmtId="0" fontId="41" fillId="0" borderId="4" xfId="0" applyFont="1" applyBorder="1" applyAlignment="1">
      <alignment horizontal="left" vertical="top" wrapText="1"/>
    </xf>
    <xf numFmtId="166" fontId="13" fillId="0" borderId="0" xfId="0" applyNumberFormat="1" applyFont="1" applyFill="1" applyBorder="1" applyAlignment="1">
      <alignment horizontal="center" vertical="center"/>
    </xf>
    <xf numFmtId="0" fontId="0" fillId="0" borderId="52" xfId="0" applyBorder="1" applyAlignment="1"/>
    <xf numFmtId="0" fontId="0" fillId="0" borderId="10" xfId="0" applyBorder="1" applyAlignment="1"/>
    <xf numFmtId="0" fontId="18" fillId="0" borderId="0" xfId="0" applyFont="1" applyFill="1" applyBorder="1" applyAlignment="1">
      <alignment horizontal="center" vertical="top"/>
    </xf>
    <xf numFmtId="0" fontId="18" fillId="0" borderId="5" xfId="0" applyFont="1" applyFill="1" applyBorder="1" applyAlignment="1">
      <alignment horizontal="center" vertical="top"/>
    </xf>
    <xf numFmtId="0" fontId="18" fillId="3" borderId="9" xfId="0" applyFont="1" applyFill="1" applyBorder="1" applyAlignment="1">
      <alignment horizontal="right" vertical="top"/>
    </xf>
    <xf numFmtId="0" fontId="11" fillId="3" borderId="52" xfId="0" applyFont="1" applyFill="1" applyBorder="1" applyAlignment="1">
      <alignment horizontal="right"/>
    </xf>
    <xf numFmtId="0" fontId="11" fillId="3" borderId="10" xfId="0" applyFont="1" applyFill="1" applyBorder="1" applyAlignment="1">
      <alignment horizontal="right"/>
    </xf>
    <xf numFmtId="0" fontId="11" fillId="0" borderId="0" xfId="0" applyFont="1" applyFill="1" applyBorder="1" applyAlignment="1">
      <alignment horizontal="center" vertical="top"/>
    </xf>
    <xf numFmtId="0" fontId="11" fillId="0" borderId="0" xfId="0" applyFont="1" applyFill="1" applyBorder="1" applyAlignment="1">
      <alignment horizontal="center"/>
    </xf>
    <xf numFmtId="0" fontId="11" fillId="0" borderId="4" xfId="0" applyFont="1" applyFill="1" applyBorder="1" applyAlignment="1">
      <alignment horizontal="center" vertical="top"/>
    </xf>
    <xf numFmtId="0" fontId="2" fillId="8" borderId="0" xfId="0" applyFont="1" applyFill="1" applyBorder="1" applyAlignment="1">
      <alignment horizontal="left" vertical="top"/>
    </xf>
    <xf numFmtId="0" fontId="26" fillId="8" borderId="0" xfId="0" applyFont="1" applyFill="1" applyBorder="1" applyAlignment="1">
      <alignment horizontal="left" vertical="top" wrapText="1"/>
    </xf>
    <xf numFmtId="0" fontId="1" fillId="8" borderId="0" xfId="0" applyFont="1" applyFill="1" applyBorder="1" applyAlignment="1">
      <alignment wrapText="1"/>
    </xf>
    <xf numFmtId="0" fontId="1" fillId="8" borderId="5" xfId="0" applyFont="1" applyFill="1" applyBorder="1" applyAlignment="1">
      <alignment wrapText="1"/>
    </xf>
    <xf numFmtId="0" fontId="2" fillId="8" borderId="7" xfId="0" applyFont="1" applyFill="1" applyBorder="1" applyAlignment="1">
      <alignment horizontal="left" vertical="top"/>
    </xf>
    <xf numFmtId="0" fontId="17" fillId="8" borderId="7" xfId="0" applyFont="1" applyFill="1" applyBorder="1" applyAlignment="1">
      <alignment horizontal="left" vertical="top" wrapText="1"/>
    </xf>
    <xf numFmtId="0" fontId="11" fillId="8" borderId="7" xfId="0" applyFont="1" applyFill="1" applyBorder="1" applyAlignment="1">
      <alignment wrapText="1"/>
    </xf>
    <xf numFmtId="0" fontId="11" fillId="8" borderId="8" xfId="0" applyFont="1" applyFill="1" applyBorder="1" applyAlignment="1">
      <alignment wrapText="1"/>
    </xf>
    <xf numFmtId="0" fontId="18" fillId="3" borderId="9" xfId="0" applyFont="1" applyFill="1" applyBorder="1" applyAlignment="1">
      <alignment horizontal="left" vertical="top"/>
    </xf>
    <xf numFmtId="0" fontId="11" fillId="3" borderId="52" xfId="0" applyFont="1" applyFill="1" applyBorder="1" applyAlignment="1">
      <alignment horizontal="left"/>
    </xf>
    <xf numFmtId="0" fontId="11" fillId="3" borderId="10" xfId="0" applyFont="1" applyFill="1" applyBorder="1" applyAlignment="1">
      <alignment horizontal="left"/>
    </xf>
    <xf numFmtId="0" fontId="3" fillId="8" borderId="2" xfId="0" applyFont="1" applyFill="1" applyBorder="1" applyAlignment="1">
      <alignment horizontal="center" vertical="top" wrapText="1"/>
    </xf>
    <xf numFmtId="0" fontId="4" fillId="8" borderId="2" xfId="0" applyFont="1" applyFill="1" applyBorder="1" applyAlignment="1">
      <alignment horizontal="center" vertical="top"/>
    </xf>
    <xf numFmtId="0" fontId="4" fillId="8" borderId="3" xfId="0" applyFont="1" applyFill="1" applyBorder="1" applyAlignment="1">
      <alignment horizontal="center" vertical="top"/>
    </xf>
    <xf numFmtId="0" fontId="10" fillId="8" borderId="0" xfId="0" applyFont="1" applyFill="1" applyBorder="1" applyAlignment="1">
      <alignment horizontal="left" vertical="top"/>
    </xf>
    <xf numFmtId="0" fontId="13" fillId="8" borderId="0" xfId="0" applyFont="1" applyFill="1" applyBorder="1" applyAlignment="1">
      <alignment horizontal="left" vertical="top"/>
    </xf>
    <xf numFmtId="0" fontId="1" fillId="8" borderId="0" xfId="0" applyFont="1" applyFill="1" applyBorder="1" applyAlignment="1">
      <alignment horizontal="left" vertical="top"/>
    </xf>
    <xf numFmtId="0" fontId="0" fillId="8" borderId="0" xfId="0" applyFill="1" applyAlignment="1">
      <alignment horizontal="left" vertical="top"/>
    </xf>
    <xf numFmtId="1" fontId="18" fillId="8" borderId="0" xfId="0" applyNumberFormat="1" applyFont="1" applyFill="1" applyBorder="1" applyAlignment="1">
      <alignment horizontal="left" vertical="top"/>
    </xf>
    <xf numFmtId="1" fontId="0" fillId="8" borderId="0" xfId="0" applyNumberFormat="1" applyFill="1" applyAlignment="1">
      <alignment horizontal="left" vertical="top"/>
    </xf>
    <xf numFmtId="0" fontId="2" fillId="11" borderId="1" xfId="0" applyFont="1" applyFill="1" applyBorder="1" applyAlignment="1">
      <alignment vertical="center"/>
    </xf>
    <xf numFmtId="0" fontId="3" fillId="11" borderId="2" xfId="0" applyFont="1" applyFill="1" applyBorder="1" applyAlignment="1">
      <alignment horizontal="center" vertical="top" wrapText="1"/>
    </xf>
    <xf numFmtId="0" fontId="8" fillId="11" borderId="4" xfId="0" applyFont="1" applyFill="1" applyBorder="1" applyAlignment="1">
      <alignment vertical="center"/>
    </xf>
    <xf numFmtId="0" fontId="9" fillId="11" borderId="0" xfId="0" applyFont="1" applyFill="1" applyBorder="1" applyAlignment="1">
      <alignment horizontal="left" vertical="top"/>
    </xf>
    <xf numFmtId="0" fontId="10" fillId="11" borderId="0" xfId="0" applyFont="1" applyFill="1" applyBorder="1" applyAlignment="1">
      <alignment horizontal="left" vertical="top"/>
    </xf>
    <xf numFmtId="0" fontId="18" fillId="11" borderId="0" xfId="0" applyFont="1" applyFill="1" applyBorder="1" applyAlignment="1">
      <alignment horizontal="left" vertical="top"/>
    </xf>
    <xf numFmtId="0" fontId="11" fillId="11" borderId="0" xfId="0" applyFont="1" applyFill="1" applyBorder="1" applyAlignment="1">
      <alignment horizontal="left" vertical="top"/>
    </xf>
    <xf numFmtId="0" fontId="12" fillId="11" borderId="0" xfId="0" applyFont="1" applyFill="1" applyBorder="1" applyAlignment="1">
      <alignment horizontal="left" vertical="top" wrapText="1"/>
    </xf>
    <xf numFmtId="0" fontId="0" fillId="11" borderId="0" xfId="0" applyFill="1" applyBorder="1" applyAlignment="1">
      <alignment wrapText="1"/>
    </xf>
    <xf numFmtId="0" fontId="9" fillId="11" borderId="0" xfId="0" applyFont="1" applyFill="1" applyBorder="1" applyAlignment="1">
      <alignment horizontal="left" vertical="top"/>
    </xf>
    <xf numFmtId="0" fontId="13" fillId="11" borderId="0" xfId="0" applyFont="1" applyFill="1" applyBorder="1" applyAlignment="1">
      <alignment horizontal="left" vertical="top"/>
    </xf>
    <xf numFmtId="0" fontId="1" fillId="11" borderId="0" xfId="0" applyFont="1" applyFill="1" applyBorder="1" applyAlignment="1">
      <alignment horizontal="left" vertical="top"/>
    </xf>
    <xf numFmtId="0" fontId="14" fillId="11" borderId="0" xfId="0" applyFont="1" applyFill="1" applyBorder="1" applyAlignment="1">
      <alignment horizontal="left" vertical="top"/>
    </xf>
    <xf numFmtId="0" fontId="0" fillId="11" borderId="0" xfId="0" applyFill="1" applyBorder="1" applyAlignment="1"/>
    <xf numFmtId="0" fontId="2" fillId="11" borderId="0" xfId="0" applyFont="1" applyFill="1" applyBorder="1" applyAlignment="1">
      <alignment horizontal="left" vertical="top"/>
    </xf>
    <xf numFmtId="0" fontId="15" fillId="11" borderId="0" xfId="0" applyFont="1" applyFill="1" applyBorder="1" applyAlignment="1">
      <alignment horizontal="left" vertical="top" wrapText="1"/>
    </xf>
    <xf numFmtId="0" fontId="0" fillId="11" borderId="0" xfId="0" applyFill="1" applyBorder="1" applyAlignment="1">
      <alignment wrapText="1"/>
    </xf>
    <xf numFmtId="0" fontId="8" fillId="11" borderId="6" xfId="0" applyFont="1" applyFill="1" applyBorder="1" applyAlignment="1">
      <alignment vertical="center"/>
    </xf>
    <xf numFmtId="0" fontId="9" fillId="11" borderId="7" xfId="0" applyFont="1" applyFill="1" applyBorder="1" applyAlignment="1">
      <alignment horizontal="left" vertical="top"/>
    </xf>
    <xf numFmtId="0" fontId="17" fillId="11" borderId="7" xfId="0" applyFont="1" applyFill="1" applyBorder="1" applyAlignment="1">
      <alignment horizontal="left" vertical="top" wrapText="1"/>
    </xf>
    <xf numFmtId="165" fontId="22" fillId="0" borderId="14" xfId="0" applyNumberFormat="1" applyFont="1" applyBorder="1" applyAlignment="1" applyProtection="1">
      <alignment horizontal="center" vertical="center"/>
    </xf>
    <xf numFmtId="0" fontId="4" fillId="11" borderId="3" xfId="0" applyFont="1" applyFill="1" applyBorder="1" applyAlignment="1">
      <alignment horizontal="center" vertical="top"/>
    </xf>
    <xf numFmtId="0" fontId="0" fillId="11" borderId="5" xfId="0" applyFill="1" applyBorder="1" applyAlignment="1">
      <alignment wrapText="1"/>
    </xf>
    <xf numFmtId="0" fontId="0" fillId="11" borderId="0" xfId="0" applyFill="1" applyBorder="1" applyAlignment="1"/>
    <xf numFmtId="0" fontId="0" fillId="11" borderId="5" xfId="0" applyFill="1" applyBorder="1" applyAlignment="1">
      <alignment wrapText="1"/>
    </xf>
    <xf numFmtId="0" fontId="11" fillId="11" borderId="5" xfId="0" applyFont="1" applyFill="1" applyBorder="1" applyAlignment="1">
      <alignment horizontal="left" vertical="top"/>
    </xf>
    <xf numFmtId="0" fontId="17" fillId="11" borderId="8" xfId="0" applyFont="1" applyFill="1" applyBorder="1" applyAlignment="1">
      <alignment horizontal="left" vertical="top" wrapText="1"/>
    </xf>
    <xf numFmtId="165" fontId="22" fillId="0" borderId="28" xfId="0" applyNumberFormat="1" applyFont="1" applyBorder="1" applyAlignment="1" applyProtection="1">
      <alignment horizontal="center" vertical="center"/>
    </xf>
    <xf numFmtId="0" fontId="21" fillId="0" borderId="29" xfId="0" applyFont="1" applyBorder="1" applyAlignment="1">
      <alignment horizontal="center" vertical="center" wrapText="1"/>
    </xf>
    <xf numFmtId="0" fontId="33" fillId="4" borderId="26" xfId="0" applyFont="1" applyFill="1" applyBorder="1" applyAlignment="1">
      <alignment horizontal="center" vertical="center"/>
    </xf>
    <xf numFmtId="0" fontId="7" fillId="4" borderId="24" xfId="0" applyFont="1" applyFill="1" applyBorder="1" applyAlignment="1">
      <alignment horizontal="center" vertical="center"/>
    </xf>
    <xf numFmtId="0" fontId="7" fillId="4" borderId="54" xfId="0" applyFont="1" applyFill="1" applyBorder="1" applyAlignment="1">
      <alignment horizontal="center" vertical="center"/>
    </xf>
    <xf numFmtId="0" fontId="35" fillId="5" borderId="14" xfId="0" applyFont="1" applyFill="1" applyBorder="1" applyAlignment="1">
      <alignment horizontal="center" vertical="center" wrapText="1"/>
    </xf>
    <xf numFmtId="0" fontId="35" fillId="5" borderId="28" xfId="0" applyFont="1" applyFill="1" applyBorder="1" applyAlignment="1">
      <alignment horizontal="center" vertical="center" wrapText="1"/>
    </xf>
    <xf numFmtId="0" fontId="35" fillId="5" borderId="49" xfId="0" applyFont="1" applyFill="1" applyBorder="1" applyAlignment="1">
      <alignment horizontal="center" vertical="center" wrapText="1"/>
    </xf>
    <xf numFmtId="0" fontId="35" fillId="5" borderId="5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VCHS\DVCHS%20YR%2019\BIDS\DVCHS%20BID%20SCORING%20SUMMARY%20-%20INTERNET%20ACCESS%20SERVICE%20BID%20YR190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CAST"/>
      <sheetName val="XO"/>
      <sheetName val="LINE SYSTEMS"/>
      <sheetName val="ZAYO"/>
      <sheetName val="XTEL"/>
      <sheetName val="CRITERIA SCORING &amp; AWARD"/>
    </sheetNames>
    <sheetDataSet>
      <sheetData sheetId="0">
        <row r="9">
          <cell r="D9" t="str">
            <v>Comcast Business Communications, LLC</v>
          </cell>
          <cell r="K9" t="str">
            <v>Charles E DeMarco</v>
          </cell>
        </row>
      </sheetData>
      <sheetData sheetId="1">
        <row r="9">
          <cell r="D9" t="str">
            <v>XO COMMUNICATIONS</v>
          </cell>
          <cell r="K9" t="str">
            <v>MIKE LELLI</v>
          </cell>
        </row>
      </sheetData>
      <sheetData sheetId="2">
        <row r="9">
          <cell r="D9" t="str">
            <v>Block Line Systems (BLS)</v>
          </cell>
          <cell r="K9" t="str">
            <v>Amy Seiler</v>
          </cell>
        </row>
      </sheetData>
      <sheetData sheetId="3">
        <row r="9">
          <cell r="D9" t="str">
            <v>Zayo Group LLC</v>
          </cell>
          <cell r="K9" t="str">
            <v>Jason Bell</v>
          </cell>
        </row>
      </sheetData>
      <sheetData sheetId="4">
        <row r="9">
          <cell r="D9" t="str">
            <v>Xtel Communications</v>
          </cell>
          <cell r="K9" t="str">
            <v>Michelle Castells</v>
          </cell>
        </row>
      </sheetData>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tabSelected="1" workbookViewId="0">
      <selection activeCell="D9" sqref="D9:G9"/>
    </sheetView>
  </sheetViews>
  <sheetFormatPr defaultRowHeight="15.75" x14ac:dyDescent="0.25"/>
  <cols>
    <col min="1" max="1" width="13.85546875" style="85" customWidth="1"/>
    <col min="3" max="3" width="11.7109375" customWidth="1"/>
    <col min="4" max="4" width="50.140625" customWidth="1"/>
    <col min="5" max="5" width="4.140625" customWidth="1"/>
    <col min="6" max="6" width="28.7109375" customWidth="1"/>
    <col min="7" max="7" width="3.42578125" customWidth="1"/>
    <col min="9" max="9" width="8.85546875" customWidth="1"/>
    <col min="10" max="10" width="15.140625" customWidth="1"/>
    <col min="11" max="11" width="22.140625" customWidth="1"/>
    <col min="12" max="12" width="19.140625" customWidth="1"/>
    <col min="13" max="13" width="24.42578125" customWidth="1"/>
    <col min="14" max="14" width="21.42578125" style="64" hidden="1" customWidth="1"/>
    <col min="15" max="15" width="23.7109375" style="64" hidden="1" customWidth="1"/>
    <col min="16" max="16" width="17" style="64" hidden="1" customWidth="1"/>
    <col min="17" max="17" width="20.7109375" style="64" hidden="1" customWidth="1"/>
    <col min="18" max="18" width="20.5703125" style="64" hidden="1" customWidth="1"/>
  </cols>
  <sheetData>
    <row r="1" spans="1:18" s="78" customFormat="1" ht="32.25" customHeight="1" x14ac:dyDescent="0.25">
      <c r="A1" s="328"/>
      <c r="B1" s="329" t="s">
        <v>73</v>
      </c>
      <c r="C1" s="329"/>
      <c r="D1" s="329"/>
      <c r="E1" s="329"/>
      <c r="F1" s="329"/>
      <c r="G1" s="329"/>
      <c r="H1" s="329"/>
      <c r="I1" s="329"/>
      <c r="J1" s="329"/>
      <c r="K1" s="329"/>
      <c r="L1" s="329"/>
      <c r="M1" s="349"/>
      <c r="N1" s="262" t="s">
        <v>0</v>
      </c>
      <c r="O1" s="179"/>
      <c r="P1" s="179"/>
      <c r="Q1" s="179"/>
      <c r="R1" s="180"/>
    </row>
    <row r="2" spans="1:18" s="79" customFormat="1" ht="21" customHeight="1" x14ac:dyDescent="0.25">
      <c r="A2" s="330"/>
      <c r="B2" s="331" t="s">
        <v>1</v>
      </c>
      <c r="C2" s="332" t="s">
        <v>70</v>
      </c>
      <c r="D2" s="332"/>
      <c r="E2" s="332"/>
      <c r="F2" s="332"/>
      <c r="G2" s="332"/>
      <c r="H2" s="332"/>
      <c r="I2" s="333" t="s">
        <v>72</v>
      </c>
      <c r="J2" s="334"/>
      <c r="K2" s="334"/>
      <c r="L2" s="335" t="s">
        <v>2</v>
      </c>
      <c r="M2" s="350"/>
      <c r="N2" s="181"/>
      <c r="O2" s="181"/>
      <c r="P2" s="181"/>
      <c r="Q2" s="181"/>
      <c r="R2" s="182"/>
    </row>
    <row r="3" spans="1:18" s="79" customFormat="1" ht="19.5" customHeight="1" x14ac:dyDescent="0.25">
      <c r="A3" s="330"/>
      <c r="B3" s="337" t="s">
        <v>3</v>
      </c>
      <c r="C3" s="337"/>
      <c r="D3" s="332" t="s">
        <v>71</v>
      </c>
      <c r="E3" s="338"/>
      <c r="F3" s="339"/>
      <c r="G3" s="334"/>
      <c r="H3" s="334"/>
      <c r="I3" s="337" t="s">
        <v>79</v>
      </c>
      <c r="J3" s="337"/>
      <c r="K3" s="351"/>
      <c r="L3" s="351"/>
      <c r="M3" s="350"/>
      <c r="N3" s="181"/>
      <c r="O3" s="181"/>
      <c r="P3" s="181"/>
      <c r="Q3" s="181"/>
      <c r="R3" s="182"/>
    </row>
    <row r="4" spans="1:18" s="79" customFormat="1" ht="25.5" customHeight="1" x14ac:dyDescent="0.25">
      <c r="A4" s="330"/>
      <c r="B4" s="337" t="s">
        <v>5</v>
      </c>
      <c r="C4" s="337"/>
      <c r="D4" s="332" t="s">
        <v>67</v>
      </c>
      <c r="E4" s="332"/>
      <c r="F4" s="332"/>
      <c r="G4" s="332"/>
      <c r="H4" s="332"/>
      <c r="I4" s="340" t="s">
        <v>2</v>
      </c>
      <c r="J4" s="341"/>
      <c r="K4" s="341"/>
      <c r="L4" s="336"/>
      <c r="M4" s="350"/>
      <c r="N4" s="181"/>
      <c r="O4" s="181"/>
      <c r="P4" s="181"/>
      <c r="Q4" s="181"/>
      <c r="R4" s="182"/>
    </row>
    <row r="5" spans="1:18" s="79" customFormat="1" ht="28.5" customHeight="1" x14ac:dyDescent="0.25">
      <c r="A5" s="330"/>
      <c r="B5" s="342"/>
      <c r="C5" s="342"/>
      <c r="D5" s="343" t="s">
        <v>6</v>
      </c>
      <c r="E5" s="344"/>
      <c r="F5" s="344"/>
      <c r="G5" s="344"/>
      <c r="H5" s="344"/>
      <c r="I5" s="344"/>
      <c r="J5" s="344"/>
      <c r="K5" s="344"/>
      <c r="L5" s="344"/>
      <c r="M5" s="352"/>
      <c r="N5" s="181"/>
      <c r="O5" s="181"/>
      <c r="P5" s="181"/>
      <c r="Q5" s="181"/>
      <c r="R5" s="182"/>
    </row>
    <row r="6" spans="1:18" s="79" customFormat="1" ht="9.75" customHeight="1" x14ac:dyDescent="0.25">
      <c r="A6" s="330"/>
      <c r="B6" s="334"/>
      <c r="C6" s="334"/>
      <c r="D6" s="334"/>
      <c r="E6" s="334"/>
      <c r="F6" s="334"/>
      <c r="G6" s="334"/>
      <c r="H6" s="334"/>
      <c r="I6" s="334"/>
      <c r="J6" s="334"/>
      <c r="K6" s="334"/>
      <c r="L6" s="334"/>
      <c r="M6" s="353"/>
      <c r="N6" s="181"/>
      <c r="O6" s="181"/>
      <c r="P6" s="181"/>
      <c r="Q6" s="181"/>
      <c r="R6" s="182"/>
    </row>
    <row r="7" spans="1:18" s="79" customFormat="1" ht="133.15" customHeight="1" thickBot="1" x14ac:dyDescent="0.3">
      <c r="A7" s="345"/>
      <c r="B7" s="346" t="s">
        <v>7</v>
      </c>
      <c r="C7" s="346"/>
      <c r="D7" s="347" t="s">
        <v>33</v>
      </c>
      <c r="E7" s="347"/>
      <c r="F7" s="347"/>
      <c r="G7" s="347"/>
      <c r="H7" s="347"/>
      <c r="I7" s="347"/>
      <c r="J7" s="347"/>
      <c r="K7" s="347"/>
      <c r="L7" s="347"/>
      <c r="M7" s="354"/>
      <c r="N7" s="183"/>
      <c r="O7" s="183"/>
      <c r="P7" s="183"/>
      <c r="Q7" s="183"/>
      <c r="R7" s="184"/>
    </row>
    <row r="8" spans="1:18" s="79" customFormat="1" ht="16.5" thickBot="1" x14ac:dyDescent="0.3">
      <c r="A8" s="1"/>
      <c r="B8" s="2"/>
      <c r="C8" s="2"/>
      <c r="D8" s="2"/>
      <c r="E8" s="2"/>
      <c r="F8" s="2"/>
      <c r="G8" s="2"/>
      <c r="H8" s="2"/>
      <c r="I8" s="2"/>
      <c r="J8" s="2"/>
      <c r="K8" s="2"/>
      <c r="L8" s="2"/>
      <c r="M8" s="96"/>
      <c r="N8" s="4"/>
      <c r="O8" s="4"/>
      <c r="P8" s="4"/>
      <c r="Q8" s="4"/>
      <c r="R8" s="5"/>
    </row>
    <row r="9" spans="1:18" s="79" customFormat="1" ht="34.5" customHeight="1" thickBot="1" x14ac:dyDescent="0.35">
      <c r="A9" s="1"/>
      <c r="B9" s="148" t="s">
        <v>8</v>
      </c>
      <c r="C9" s="149"/>
      <c r="D9" s="150" t="s">
        <v>9</v>
      </c>
      <c r="E9" s="151"/>
      <c r="F9" s="151"/>
      <c r="G9" s="151"/>
      <c r="H9" s="152" t="s">
        <v>10</v>
      </c>
      <c r="I9" s="153"/>
      <c r="J9" s="154"/>
      <c r="K9" s="151" t="s">
        <v>9</v>
      </c>
      <c r="L9" s="155"/>
      <c r="M9" s="260"/>
      <c r="N9" s="135" t="s">
        <v>11</v>
      </c>
      <c r="O9" s="6">
        <v>44194</v>
      </c>
      <c r="P9" s="4"/>
      <c r="Q9" s="7" t="s">
        <v>8</v>
      </c>
      <c r="R9" s="8" t="str">
        <f>D9</f>
        <v>X</v>
      </c>
    </row>
    <row r="10" spans="1:18" s="79" customFormat="1" ht="18.75" x14ac:dyDescent="0.3">
      <c r="A10" s="1"/>
      <c r="B10" s="2"/>
      <c r="C10" s="2"/>
      <c r="D10" s="2"/>
      <c r="E10" s="2"/>
      <c r="F10" s="2"/>
      <c r="G10" s="2"/>
      <c r="H10" s="159" t="s">
        <v>12</v>
      </c>
      <c r="I10" s="160"/>
      <c r="J10" s="161"/>
      <c r="K10" s="151" t="s">
        <v>9</v>
      </c>
      <c r="L10" s="155"/>
      <c r="M10" s="260"/>
      <c r="N10" s="135" t="s">
        <v>13</v>
      </c>
      <c r="O10" s="6">
        <v>44235</v>
      </c>
      <c r="P10" s="4"/>
      <c r="Q10" s="9" t="s">
        <v>14</v>
      </c>
      <c r="R10" s="10">
        <f>K2</f>
        <v>0</v>
      </c>
    </row>
    <row r="11" spans="1:18" s="79" customFormat="1" ht="19.5" thickBot="1" x14ac:dyDescent="0.35">
      <c r="A11" s="1"/>
      <c r="B11" s="2"/>
      <c r="C11" s="2"/>
      <c r="D11" s="2"/>
      <c r="E11" s="2"/>
      <c r="F11" s="2"/>
      <c r="G11" s="2"/>
      <c r="H11" s="255" t="s">
        <v>15</v>
      </c>
      <c r="I11" s="256"/>
      <c r="J11" s="257"/>
      <c r="K11" s="151" t="s">
        <v>9</v>
      </c>
      <c r="L11" s="155"/>
      <c r="M11" s="260"/>
      <c r="N11" s="88" t="s">
        <v>2</v>
      </c>
      <c r="O11" s="11" t="s">
        <v>2</v>
      </c>
      <c r="P11" s="4"/>
      <c r="Q11" s="4"/>
      <c r="R11" s="5"/>
    </row>
    <row r="12" spans="1:18" s="80" customFormat="1" ht="25.5" customHeight="1" thickBot="1" x14ac:dyDescent="0.3">
      <c r="A12" s="1"/>
      <c r="B12" s="185" t="s">
        <v>2</v>
      </c>
      <c r="C12" s="185"/>
      <c r="D12" s="185"/>
      <c r="E12" s="12"/>
      <c r="F12" s="13" t="s">
        <v>2</v>
      </c>
      <c r="G12" s="14"/>
      <c r="H12" s="186"/>
      <c r="I12" s="187"/>
      <c r="J12" s="187"/>
      <c r="K12" s="187"/>
      <c r="L12" s="188"/>
      <c r="M12" s="261"/>
      <c r="N12" s="15"/>
      <c r="O12" s="15"/>
      <c r="P12" s="15"/>
      <c r="Q12" s="15"/>
      <c r="R12" s="16"/>
    </row>
    <row r="13" spans="1:18" s="79" customFormat="1" ht="111" customHeight="1" thickBot="1" x14ac:dyDescent="0.35">
      <c r="A13" s="17" t="s">
        <v>16</v>
      </c>
      <c r="B13" s="156" t="s">
        <v>17</v>
      </c>
      <c r="C13" s="157"/>
      <c r="D13" s="157"/>
      <c r="E13" s="18"/>
      <c r="F13" s="19" t="s">
        <v>2</v>
      </c>
      <c r="G13" s="20"/>
      <c r="H13" s="158" t="s">
        <v>68</v>
      </c>
      <c r="I13" s="158"/>
      <c r="J13" s="158"/>
      <c r="K13" s="146" t="s">
        <v>69</v>
      </c>
      <c r="L13" s="121"/>
      <c r="M13" s="137"/>
      <c r="N13" s="136" t="s">
        <v>41</v>
      </c>
      <c r="O13" s="21" t="s">
        <v>18</v>
      </c>
      <c r="P13" s="22"/>
      <c r="Q13" s="23" t="s">
        <v>2</v>
      </c>
      <c r="R13" s="5"/>
    </row>
    <row r="14" spans="1:18" s="79" customFormat="1" ht="12" customHeight="1" x14ac:dyDescent="0.25">
      <c r="A14" s="24"/>
      <c r="B14" s="189"/>
      <c r="C14" s="190"/>
      <c r="D14" s="190"/>
      <c r="E14" s="20"/>
      <c r="F14" s="140"/>
      <c r="G14" s="25"/>
      <c r="H14" s="191"/>
      <c r="I14" s="191"/>
      <c r="J14" s="191"/>
      <c r="K14" s="25"/>
      <c r="L14" s="122"/>
      <c r="M14" s="138"/>
      <c r="N14" s="66"/>
      <c r="O14" s="27"/>
      <c r="P14" s="27"/>
      <c r="Q14" s="4"/>
      <c r="R14" s="5"/>
    </row>
    <row r="15" spans="1:18" s="79" customFormat="1" ht="45" customHeight="1" x14ac:dyDescent="0.25">
      <c r="A15" s="162" t="s">
        <v>74</v>
      </c>
      <c r="B15" s="164" t="s">
        <v>77</v>
      </c>
      <c r="C15" s="165"/>
      <c r="D15" s="166"/>
      <c r="E15" s="192"/>
      <c r="F15" s="28" t="s">
        <v>2</v>
      </c>
      <c r="G15" s="29"/>
      <c r="H15" s="172">
        <v>0</v>
      </c>
      <c r="I15" s="194"/>
      <c r="J15" s="195"/>
      <c r="K15" s="30">
        <v>0</v>
      </c>
      <c r="L15" s="348"/>
      <c r="M15" s="355"/>
      <c r="N15" s="67">
        <f>SUM(H15+K15)</f>
        <v>0</v>
      </c>
      <c r="O15" s="31" t="s">
        <v>19</v>
      </c>
      <c r="P15" s="32"/>
      <c r="Q15" s="4"/>
      <c r="R15" s="5"/>
    </row>
    <row r="16" spans="1:18" s="79" customFormat="1" ht="42.6" customHeight="1" x14ac:dyDescent="0.4">
      <c r="A16" s="163"/>
      <c r="B16" s="167"/>
      <c r="C16" s="168"/>
      <c r="D16" s="169"/>
      <c r="E16" s="193"/>
      <c r="F16" s="33" t="s">
        <v>20</v>
      </c>
      <c r="G16" s="175" t="s">
        <v>9</v>
      </c>
      <c r="H16" s="196"/>
      <c r="I16" s="196"/>
      <c r="J16" s="196"/>
      <c r="K16" s="196"/>
      <c r="L16" s="196"/>
      <c r="M16" s="197"/>
      <c r="N16" s="147" t="s">
        <v>2</v>
      </c>
      <c r="O16" s="245" t="s">
        <v>21</v>
      </c>
      <c r="P16" s="246"/>
      <c r="Q16" s="246"/>
      <c r="R16" s="247"/>
    </row>
    <row r="17" spans="1:18" s="79" customFormat="1" ht="12.6" customHeight="1" x14ac:dyDescent="0.25">
      <c r="A17" s="34"/>
      <c r="B17" s="35"/>
      <c r="C17" s="204" t="s">
        <v>2</v>
      </c>
      <c r="D17" s="205"/>
      <c r="E17" s="205"/>
      <c r="F17" s="206"/>
      <c r="G17" s="206"/>
      <c r="H17" s="206"/>
      <c r="I17" s="206"/>
      <c r="J17" s="206"/>
      <c r="K17" s="206"/>
      <c r="L17" s="206"/>
      <c r="M17" s="207"/>
      <c r="N17" s="258" t="s">
        <v>2</v>
      </c>
      <c r="O17" s="248" t="s">
        <v>22</v>
      </c>
      <c r="P17" s="249"/>
      <c r="Q17" s="249"/>
      <c r="R17" s="250"/>
    </row>
    <row r="18" spans="1:18" s="79" customFormat="1" ht="7.15" customHeight="1" thickBot="1" x14ac:dyDescent="0.3">
      <c r="A18" s="36"/>
      <c r="B18" s="37"/>
      <c r="C18" s="37"/>
      <c r="D18" s="37"/>
      <c r="E18" s="37"/>
      <c r="F18" s="37"/>
      <c r="G18" s="37"/>
      <c r="H18" s="37"/>
      <c r="I18" s="37"/>
      <c r="J18" s="37"/>
      <c r="K18" s="37"/>
      <c r="L18" s="37"/>
      <c r="M18" s="81"/>
      <c r="N18" s="259"/>
      <c r="O18" s="251"/>
      <c r="P18" s="252"/>
      <c r="Q18" s="252"/>
      <c r="R18" s="253"/>
    </row>
    <row r="19" spans="1:18" s="79" customFormat="1" ht="70.900000000000006" customHeight="1" thickBot="1" x14ac:dyDescent="0.35">
      <c r="A19" s="17" t="s">
        <v>23</v>
      </c>
      <c r="B19" s="156" t="s">
        <v>17</v>
      </c>
      <c r="C19" s="157"/>
      <c r="D19" s="157"/>
      <c r="E19" s="18"/>
      <c r="F19" s="38" t="s">
        <v>2</v>
      </c>
      <c r="G19" s="39"/>
      <c r="H19" s="158" t="s">
        <v>68</v>
      </c>
      <c r="I19" s="158"/>
      <c r="J19" s="158"/>
      <c r="K19" s="146" t="s">
        <v>69</v>
      </c>
      <c r="L19" s="121"/>
      <c r="M19" s="137"/>
      <c r="N19" s="136" t="s">
        <v>41</v>
      </c>
      <c r="O19" s="254"/>
      <c r="P19" s="252"/>
      <c r="Q19" s="252"/>
      <c r="R19" s="253"/>
    </row>
    <row r="20" spans="1:18" s="79" customFormat="1" ht="47.25" customHeight="1" x14ac:dyDescent="0.25">
      <c r="A20" s="162" t="s">
        <v>75</v>
      </c>
      <c r="B20" s="164" t="s">
        <v>76</v>
      </c>
      <c r="C20" s="165"/>
      <c r="D20" s="166"/>
      <c r="E20" s="192"/>
      <c r="F20" s="28" t="s">
        <v>2</v>
      </c>
      <c r="G20" s="29"/>
      <c r="H20" s="172">
        <v>0</v>
      </c>
      <c r="I20" s="173"/>
      <c r="J20" s="174"/>
      <c r="K20" s="30">
        <v>0</v>
      </c>
      <c r="L20" s="348"/>
      <c r="M20" s="355"/>
      <c r="N20" s="67">
        <f>SUM(H20+K20)</f>
        <v>0</v>
      </c>
      <c r="O20" s="254"/>
      <c r="P20" s="252"/>
      <c r="Q20" s="252"/>
      <c r="R20" s="253"/>
    </row>
    <row r="21" spans="1:18" s="79" customFormat="1" ht="34.9" customHeight="1" x14ac:dyDescent="0.35">
      <c r="A21" s="163"/>
      <c r="B21" s="167"/>
      <c r="C21" s="168"/>
      <c r="D21" s="169"/>
      <c r="E21" s="193"/>
      <c r="F21" s="33" t="s">
        <v>20</v>
      </c>
      <c r="G21" s="175" t="s">
        <v>9</v>
      </c>
      <c r="H21" s="176"/>
      <c r="I21" s="176"/>
      <c r="J21" s="176"/>
      <c r="K21" s="176"/>
      <c r="L21" s="177"/>
      <c r="M21" s="178"/>
      <c r="N21" s="126" t="s">
        <v>2</v>
      </c>
      <c r="O21" s="254"/>
      <c r="P21" s="252"/>
      <c r="Q21" s="252"/>
      <c r="R21" s="253"/>
    </row>
    <row r="22" spans="1:18" s="79" customFormat="1" ht="21.75" customHeight="1" thickBot="1" x14ac:dyDescent="0.3">
      <c r="A22" s="34"/>
      <c r="B22" s="35"/>
      <c r="C22" s="204" t="s">
        <v>2</v>
      </c>
      <c r="D22" s="205"/>
      <c r="E22" s="205"/>
      <c r="F22" s="206"/>
      <c r="G22" s="206"/>
      <c r="H22" s="206"/>
      <c r="I22" s="206"/>
      <c r="J22" s="206"/>
      <c r="K22" s="206"/>
      <c r="L22" s="206"/>
      <c r="M22" s="207"/>
      <c r="N22" s="126" t="s">
        <v>2</v>
      </c>
      <c r="O22" s="254"/>
      <c r="P22" s="252"/>
      <c r="Q22" s="252"/>
      <c r="R22" s="253"/>
    </row>
    <row r="23" spans="1:18" s="79" customFormat="1" ht="75" customHeight="1" thickBot="1" x14ac:dyDescent="0.35">
      <c r="A23" s="17" t="s">
        <v>23</v>
      </c>
      <c r="B23" s="156" t="s">
        <v>17</v>
      </c>
      <c r="C23" s="157"/>
      <c r="D23" s="157"/>
      <c r="E23" s="18"/>
      <c r="F23" s="38" t="s">
        <v>2</v>
      </c>
      <c r="G23" s="39"/>
      <c r="H23" s="158" t="s">
        <v>84</v>
      </c>
      <c r="I23" s="158"/>
      <c r="J23" s="158"/>
      <c r="K23" s="146" t="s">
        <v>85</v>
      </c>
      <c r="L23" s="121"/>
      <c r="M23" s="137"/>
      <c r="N23" s="136" t="s">
        <v>41</v>
      </c>
      <c r="O23" s="254"/>
      <c r="P23" s="252"/>
      <c r="Q23" s="252"/>
      <c r="R23" s="253"/>
    </row>
    <row r="24" spans="1:18" s="79" customFormat="1" ht="41.25" customHeight="1" x14ac:dyDescent="0.25">
      <c r="A24" s="162" t="s">
        <v>78</v>
      </c>
      <c r="B24" s="164" t="s">
        <v>80</v>
      </c>
      <c r="C24" s="165"/>
      <c r="D24" s="166"/>
      <c r="E24" s="170"/>
      <c r="F24" s="132" t="s">
        <v>2</v>
      </c>
      <c r="G24" s="29"/>
      <c r="H24" s="172">
        <v>0</v>
      </c>
      <c r="I24" s="173"/>
      <c r="J24" s="174"/>
      <c r="K24" s="30">
        <v>0</v>
      </c>
      <c r="L24" s="348"/>
      <c r="M24" s="355"/>
      <c r="N24" s="67">
        <f>SUM(H24+K24)</f>
        <v>0</v>
      </c>
      <c r="O24" s="254"/>
      <c r="P24" s="252"/>
      <c r="Q24" s="252"/>
      <c r="R24" s="253"/>
    </row>
    <row r="25" spans="1:18" s="79" customFormat="1" ht="43.5" customHeight="1" x14ac:dyDescent="0.35">
      <c r="A25" s="163"/>
      <c r="B25" s="167"/>
      <c r="C25" s="168"/>
      <c r="D25" s="169"/>
      <c r="E25" s="171"/>
      <c r="F25" s="133" t="s">
        <v>20</v>
      </c>
      <c r="G25" s="175" t="s">
        <v>9</v>
      </c>
      <c r="H25" s="176"/>
      <c r="I25" s="176"/>
      <c r="J25" s="176"/>
      <c r="K25" s="176"/>
      <c r="L25" s="177"/>
      <c r="M25" s="178"/>
      <c r="N25" s="126" t="s">
        <v>2</v>
      </c>
      <c r="O25" s="254"/>
      <c r="P25" s="252"/>
      <c r="Q25" s="252"/>
      <c r="R25" s="253"/>
    </row>
    <row r="26" spans="1:18" s="79" customFormat="1" ht="21.75" customHeight="1" thickBot="1" x14ac:dyDescent="0.3">
      <c r="A26" s="34"/>
      <c r="B26" s="131"/>
      <c r="C26" s="128"/>
      <c r="D26" s="129"/>
      <c r="E26" s="129"/>
      <c r="F26" s="87"/>
      <c r="G26" s="87"/>
      <c r="H26" s="87"/>
      <c r="I26" s="87"/>
      <c r="J26" s="87"/>
      <c r="K26" s="87"/>
      <c r="L26" s="87"/>
      <c r="M26" s="130"/>
      <c r="N26" s="126"/>
      <c r="O26" s="254"/>
      <c r="P26" s="252"/>
      <c r="Q26" s="252"/>
      <c r="R26" s="253"/>
    </row>
    <row r="27" spans="1:18" s="79" customFormat="1" ht="84.75" customHeight="1" thickBot="1" x14ac:dyDescent="0.35">
      <c r="A27" s="17" t="s">
        <v>23</v>
      </c>
      <c r="B27" s="156" t="s">
        <v>17</v>
      </c>
      <c r="C27" s="157"/>
      <c r="D27" s="157"/>
      <c r="E27" s="18"/>
      <c r="F27" s="38" t="s">
        <v>2</v>
      </c>
      <c r="G27" s="39"/>
      <c r="H27" s="158" t="s">
        <v>81</v>
      </c>
      <c r="I27" s="158"/>
      <c r="J27" s="158"/>
      <c r="K27" s="146" t="s">
        <v>82</v>
      </c>
      <c r="L27" s="121" t="s">
        <v>83</v>
      </c>
      <c r="M27" s="137"/>
      <c r="N27" s="136" t="s">
        <v>41</v>
      </c>
      <c r="O27" s="254"/>
      <c r="P27" s="252"/>
      <c r="Q27" s="252"/>
      <c r="R27" s="253"/>
    </row>
    <row r="28" spans="1:18" s="79" customFormat="1" ht="35.25" customHeight="1" x14ac:dyDescent="0.25">
      <c r="A28" s="356" t="s">
        <v>87</v>
      </c>
      <c r="B28" s="164" t="s">
        <v>86</v>
      </c>
      <c r="C28" s="165"/>
      <c r="D28" s="166"/>
      <c r="E28" s="170"/>
      <c r="F28" s="132" t="s">
        <v>2</v>
      </c>
      <c r="G28" s="29"/>
      <c r="H28" s="172">
        <v>0</v>
      </c>
      <c r="I28" s="173"/>
      <c r="J28" s="174"/>
      <c r="K28" s="30">
        <v>0</v>
      </c>
      <c r="L28" s="30">
        <v>0</v>
      </c>
      <c r="M28" s="355"/>
      <c r="N28" s="67">
        <f>SUM(H28+K28)</f>
        <v>0</v>
      </c>
      <c r="O28" s="254"/>
      <c r="P28" s="252"/>
      <c r="Q28" s="252"/>
      <c r="R28" s="253"/>
    </row>
    <row r="29" spans="1:18" s="79" customFormat="1" ht="39" customHeight="1" x14ac:dyDescent="0.35">
      <c r="A29" s="163"/>
      <c r="B29" s="167"/>
      <c r="C29" s="168"/>
      <c r="D29" s="169"/>
      <c r="E29" s="171"/>
      <c r="F29" s="133" t="s">
        <v>20</v>
      </c>
      <c r="G29" s="175" t="s">
        <v>9</v>
      </c>
      <c r="H29" s="176"/>
      <c r="I29" s="176"/>
      <c r="J29" s="176"/>
      <c r="K29" s="176"/>
      <c r="L29" s="177"/>
      <c r="M29" s="178"/>
      <c r="N29" s="126" t="s">
        <v>2</v>
      </c>
      <c r="O29" s="254"/>
      <c r="P29" s="252"/>
      <c r="Q29" s="252"/>
      <c r="R29" s="253"/>
    </row>
    <row r="30" spans="1:18" s="79" customFormat="1" ht="21.75" customHeight="1" x14ac:dyDescent="0.25">
      <c r="A30" s="125"/>
      <c r="B30" s="134"/>
      <c r="C30" s="141"/>
      <c r="D30" s="142"/>
      <c r="E30" s="142"/>
      <c r="F30" s="143"/>
      <c r="G30" s="143"/>
      <c r="H30" s="143"/>
      <c r="I30" s="143"/>
      <c r="J30" s="143"/>
      <c r="K30" s="143"/>
      <c r="L30" s="143"/>
      <c r="M30" s="144"/>
      <c r="N30" s="126"/>
      <c r="O30" s="254"/>
      <c r="P30" s="252"/>
      <c r="Q30" s="252"/>
      <c r="R30" s="253"/>
    </row>
    <row r="31" spans="1:18" s="79" customFormat="1" ht="16.5" customHeight="1" thickBot="1" x14ac:dyDescent="0.3">
      <c r="A31" s="123"/>
      <c r="B31" s="124"/>
      <c r="C31" s="124"/>
      <c r="D31" s="124"/>
      <c r="E31" s="124"/>
      <c r="F31" s="124"/>
      <c r="G31" s="124"/>
      <c r="H31" s="124"/>
      <c r="I31" s="124"/>
      <c r="J31" s="124"/>
      <c r="K31" s="124"/>
      <c r="L31" s="124"/>
      <c r="M31" s="139"/>
      <c r="N31" s="127"/>
      <c r="O31" s="254"/>
      <c r="P31" s="252"/>
      <c r="Q31" s="252"/>
      <c r="R31" s="253"/>
    </row>
    <row r="32" spans="1:18" s="79" customFormat="1" ht="27.6" customHeight="1" thickBot="1" x14ac:dyDescent="0.4">
      <c r="A32" s="72"/>
      <c r="B32" s="241"/>
      <c r="C32" s="241"/>
      <c r="D32" s="241"/>
      <c r="E32" s="44"/>
      <c r="F32" s="45" t="s">
        <v>2</v>
      </c>
      <c r="G32" s="242" t="s">
        <v>2</v>
      </c>
      <c r="H32" s="243"/>
      <c r="I32" s="243"/>
      <c r="J32" s="243"/>
      <c r="K32" s="243"/>
      <c r="L32" s="244"/>
      <c r="M32" s="244"/>
      <c r="N32" s="82" t="s">
        <v>2</v>
      </c>
      <c r="O32" s="83" t="s">
        <v>34</v>
      </c>
      <c r="P32" s="83" t="s">
        <v>35</v>
      </c>
      <c r="Q32" s="40"/>
      <c r="R32" s="41"/>
    </row>
    <row r="33" spans="1:18" s="79" customFormat="1" ht="33" customHeight="1" x14ac:dyDescent="0.25">
      <c r="A33" s="43"/>
      <c r="B33" s="357" t="s">
        <v>26</v>
      </c>
      <c r="C33" s="358"/>
      <c r="D33" s="358"/>
      <c r="E33" s="358"/>
      <c r="F33" s="358"/>
      <c r="G33" s="359"/>
      <c r="H33" s="145"/>
      <c r="I33" s="145"/>
      <c r="J33" s="145"/>
      <c r="K33" s="145"/>
      <c r="L33" s="145"/>
      <c r="M33" s="145"/>
      <c r="N33" s="228" t="s">
        <v>24</v>
      </c>
      <c r="O33" s="216">
        <v>10</v>
      </c>
      <c r="P33" s="216">
        <f>SUM(O33*4)</f>
        <v>40</v>
      </c>
      <c r="Q33" s="217" t="s">
        <v>25</v>
      </c>
      <c r="R33" s="218"/>
    </row>
    <row r="34" spans="1:18" s="79" customFormat="1" ht="39" customHeight="1" x14ac:dyDescent="0.25">
      <c r="A34" s="43"/>
      <c r="B34" s="42"/>
      <c r="C34" s="42"/>
      <c r="D34" s="42"/>
      <c r="E34" s="42"/>
      <c r="F34" s="42"/>
      <c r="G34" s="42"/>
      <c r="H34" s="42"/>
      <c r="I34" s="42"/>
      <c r="J34" s="42"/>
      <c r="K34" s="42"/>
      <c r="L34" s="42"/>
      <c r="M34" s="42"/>
      <c r="N34" s="229"/>
      <c r="O34" s="216"/>
      <c r="P34" s="216"/>
      <c r="Q34" s="191"/>
      <c r="R34" s="219"/>
    </row>
    <row r="35" spans="1:18" s="79" customFormat="1" ht="44.25" customHeight="1" x14ac:dyDescent="0.25">
      <c r="A35" s="73" t="s">
        <v>2</v>
      </c>
      <c r="B35" s="291" t="s">
        <v>27</v>
      </c>
      <c r="C35" s="292"/>
      <c r="D35" s="360" t="s">
        <v>88</v>
      </c>
      <c r="E35" s="360"/>
      <c r="F35" s="360"/>
      <c r="G35" s="361"/>
      <c r="H35" s="220" t="s">
        <v>2</v>
      </c>
      <c r="I35" s="220"/>
      <c r="J35" s="220"/>
      <c r="K35" s="70" t="s">
        <v>2</v>
      </c>
      <c r="L35" s="221" t="s">
        <v>2</v>
      </c>
      <c r="M35" s="222"/>
      <c r="N35" s="224" t="s">
        <v>39</v>
      </c>
      <c r="O35" s="226">
        <v>7</v>
      </c>
      <c r="P35" s="216">
        <f>SUM(O35*3.5)</f>
        <v>24.5</v>
      </c>
      <c r="Q35" s="23" t="s">
        <v>2</v>
      </c>
      <c r="R35" s="5"/>
    </row>
    <row r="36" spans="1:18" s="79" customFormat="1" ht="67.5" customHeight="1" x14ac:dyDescent="0.25">
      <c r="A36" s="46"/>
      <c r="B36" s="291" t="s">
        <v>28</v>
      </c>
      <c r="C36" s="292"/>
      <c r="D36" s="360" t="s">
        <v>89</v>
      </c>
      <c r="E36" s="360"/>
      <c r="F36" s="360"/>
      <c r="G36" s="361"/>
      <c r="H36" s="227"/>
      <c r="I36" s="227"/>
      <c r="J36" s="227"/>
      <c r="K36" s="2"/>
      <c r="L36" s="223"/>
      <c r="M36" s="223"/>
      <c r="N36" s="225"/>
      <c r="O36" s="171"/>
      <c r="P36" s="216"/>
      <c r="Q36" s="4"/>
      <c r="R36" s="5"/>
    </row>
    <row r="37" spans="1:18" s="79" customFormat="1" ht="56.25" customHeight="1" thickBot="1" x14ac:dyDescent="0.35">
      <c r="A37" s="198" t="s">
        <v>2</v>
      </c>
      <c r="B37" s="263" t="s">
        <v>36</v>
      </c>
      <c r="C37" s="264"/>
      <c r="D37" s="362" t="s">
        <v>90</v>
      </c>
      <c r="E37" s="362"/>
      <c r="F37" s="362"/>
      <c r="G37" s="363"/>
      <c r="H37" s="203" t="s">
        <v>2</v>
      </c>
      <c r="I37" s="203"/>
      <c r="J37" s="203"/>
      <c r="K37" s="47" t="s">
        <v>2</v>
      </c>
      <c r="L37" s="223"/>
      <c r="M37" s="223"/>
      <c r="N37" s="48" t="s">
        <v>39</v>
      </c>
      <c r="O37" s="68">
        <v>7</v>
      </c>
      <c r="P37" s="68">
        <f>SUM(O37*2.5)</f>
        <v>17.5</v>
      </c>
      <c r="Q37" s="4"/>
      <c r="R37" s="5"/>
    </row>
    <row r="38" spans="1:18" s="79" customFormat="1" ht="60.75" customHeight="1" x14ac:dyDescent="0.25">
      <c r="A38" s="199"/>
      <c r="B38" s="200"/>
      <c r="C38" s="201"/>
      <c r="D38" s="202"/>
      <c r="E38" s="202"/>
      <c r="F38" s="202"/>
      <c r="G38" s="202"/>
      <c r="H38" s="49"/>
      <c r="I38" s="49"/>
      <c r="J38" s="49"/>
      <c r="K38" s="49"/>
      <c r="L38" s="49"/>
      <c r="M38" s="49"/>
      <c r="N38" s="84"/>
      <c r="O38" s="69"/>
      <c r="P38" s="68"/>
      <c r="Q38" s="40"/>
      <c r="R38" s="41"/>
    </row>
    <row r="39" spans="1:18" s="79" customFormat="1" ht="117.75" customHeight="1" x14ac:dyDescent="0.3">
      <c r="A39" s="43"/>
      <c r="B39" s="200"/>
      <c r="C39" s="213"/>
      <c r="D39" s="202"/>
      <c r="E39" s="202"/>
      <c r="F39" s="202"/>
      <c r="G39" s="202"/>
      <c r="H39" s="71"/>
      <c r="I39" s="71"/>
      <c r="J39" s="71"/>
      <c r="K39" s="71"/>
      <c r="L39" s="71"/>
      <c r="M39" s="71"/>
      <c r="N39" s="214"/>
      <c r="O39" s="216"/>
      <c r="P39" s="216"/>
      <c r="Q39" s="209"/>
      <c r="R39" s="208"/>
    </row>
    <row r="40" spans="1:18" s="79" customFormat="1" ht="17.25" customHeight="1" x14ac:dyDescent="0.25">
      <c r="A40" s="43"/>
      <c r="B40" s="42"/>
      <c r="C40" s="220" t="s">
        <v>2</v>
      </c>
      <c r="D40" s="230"/>
      <c r="E40" s="230"/>
      <c r="F40" s="71"/>
      <c r="G40" s="71"/>
      <c r="H40" s="42"/>
      <c r="I40" s="42"/>
      <c r="J40" s="42"/>
      <c r="K40" s="42"/>
      <c r="L40" s="42"/>
      <c r="M40" s="42"/>
      <c r="N40" s="215"/>
      <c r="O40" s="216"/>
      <c r="P40" s="216"/>
      <c r="Q40" s="209"/>
      <c r="R40" s="208"/>
    </row>
    <row r="41" spans="1:18" s="79" customFormat="1" ht="25.15" customHeight="1" x14ac:dyDescent="0.25">
      <c r="A41" s="50"/>
      <c r="B41" s="44"/>
      <c r="C41" s="44"/>
      <c r="D41" s="44"/>
      <c r="E41" s="44"/>
      <c r="F41" s="44"/>
      <c r="G41" s="44"/>
      <c r="H41" s="44"/>
      <c r="I41" s="51"/>
      <c r="J41" s="51"/>
      <c r="K41" s="51"/>
      <c r="L41" s="51"/>
      <c r="M41" s="51"/>
      <c r="N41" s="231" t="s">
        <v>2</v>
      </c>
      <c r="O41" s="216" t="s">
        <v>2</v>
      </c>
      <c r="P41" s="233" t="s">
        <v>2</v>
      </c>
      <c r="Q41" s="4"/>
      <c r="R41" s="5"/>
    </row>
    <row r="42" spans="1:18" s="79" customFormat="1" ht="13.5" customHeight="1" x14ac:dyDescent="0.25">
      <c r="A42" s="44"/>
      <c r="B42" s="235" t="s">
        <v>2</v>
      </c>
      <c r="C42" s="236"/>
      <c r="D42" s="236"/>
      <c r="E42" s="236"/>
      <c r="F42" s="236"/>
      <c r="G42" s="236"/>
      <c r="H42" s="44"/>
      <c r="I42" s="51"/>
      <c r="J42" s="51"/>
      <c r="K42" s="51"/>
      <c r="L42" s="51"/>
      <c r="M42" s="51"/>
      <c r="N42" s="232"/>
      <c r="O42" s="216"/>
      <c r="P42" s="234"/>
      <c r="Q42" s="4"/>
      <c r="R42" s="5"/>
    </row>
    <row r="43" spans="1:18" s="79" customFormat="1" ht="17.25" customHeight="1" x14ac:dyDescent="0.25">
      <c r="A43" s="44"/>
      <c r="B43" s="210"/>
      <c r="C43" s="211"/>
      <c r="D43" s="211"/>
      <c r="E43" s="211"/>
      <c r="F43" s="211"/>
      <c r="G43" s="211"/>
      <c r="H43" s="44"/>
      <c r="I43" s="51"/>
      <c r="J43" s="51"/>
      <c r="K43" s="51"/>
      <c r="L43" s="51"/>
      <c r="M43" s="51"/>
      <c r="N43" s="26"/>
      <c r="O43" s="52" t="s">
        <v>29</v>
      </c>
      <c r="P43" s="68">
        <f>SUM(P33+P35+P37)</f>
        <v>82</v>
      </c>
      <c r="Q43" s="4"/>
      <c r="R43" s="5"/>
    </row>
    <row r="44" spans="1:18" s="79" customFormat="1" ht="14.25" customHeight="1" thickBot="1" x14ac:dyDescent="0.35">
      <c r="A44" s="44"/>
      <c r="B44" s="200" t="s">
        <v>2</v>
      </c>
      <c r="C44" s="201"/>
      <c r="D44" s="212" t="s">
        <v>2</v>
      </c>
      <c r="E44" s="212"/>
      <c r="F44" s="212"/>
      <c r="G44" s="212"/>
      <c r="H44" s="44"/>
      <c r="I44" s="51"/>
      <c r="J44" s="51"/>
      <c r="K44" s="51"/>
      <c r="L44" s="51"/>
      <c r="M44" s="51"/>
      <c r="N44" s="3"/>
      <c r="O44" s="4"/>
      <c r="P44" s="4"/>
      <c r="Q44" s="4"/>
      <c r="R44" s="5"/>
    </row>
    <row r="45" spans="1:18" s="79" customFormat="1" ht="42.75" customHeight="1" thickBot="1" x14ac:dyDescent="0.35">
      <c r="A45" s="53"/>
      <c r="B45" s="200" t="s">
        <v>2</v>
      </c>
      <c r="C45" s="213"/>
      <c r="D45" s="202" t="s">
        <v>2</v>
      </c>
      <c r="E45" s="202"/>
      <c r="F45" s="202"/>
      <c r="G45" s="202"/>
      <c r="H45" s="51"/>
      <c r="I45" s="51"/>
      <c r="J45" s="51"/>
      <c r="K45" s="51"/>
      <c r="L45" s="51"/>
      <c r="M45" s="51"/>
      <c r="N45" s="238" t="s">
        <v>30</v>
      </c>
      <c r="O45" s="239"/>
      <c r="P45" s="240"/>
      <c r="Q45" s="54"/>
      <c r="R45" s="55"/>
    </row>
    <row r="46" spans="1:18" s="79" customFormat="1" ht="33" customHeight="1" thickBot="1" x14ac:dyDescent="0.3">
      <c r="A46" s="53"/>
      <c r="B46" s="51"/>
      <c r="C46" s="51"/>
      <c r="D46" s="51"/>
      <c r="E46" s="51"/>
      <c r="F46" s="51"/>
      <c r="G46" s="51"/>
      <c r="H46" s="51"/>
      <c r="I46" s="51"/>
      <c r="J46" s="51"/>
      <c r="K46" s="51"/>
      <c r="L46" s="51"/>
      <c r="M46" s="51"/>
      <c r="N46" s="56" t="s">
        <v>31</v>
      </c>
      <c r="O46" s="57" t="s">
        <v>32</v>
      </c>
      <c r="P46" s="57" t="s">
        <v>37</v>
      </c>
      <c r="Q46" s="54"/>
      <c r="R46" s="55"/>
    </row>
    <row r="47" spans="1:18" s="79" customFormat="1" ht="33.75" customHeight="1" x14ac:dyDescent="0.25">
      <c r="A47" s="53"/>
      <c r="B47" s="51"/>
      <c r="C47" s="51"/>
      <c r="D47" s="51"/>
      <c r="E47" s="51"/>
      <c r="F47" s="51"/>
      <c r="G47" s="51"/>
      <c r="H47" s="51"/>
      <c r="I47" s="51"/>
      <c r="J47" s="51"/>
      <c r="K47" s="51"/>
      <c r="L47" s="51"/>
      <c r="M47" s="51"/>
      <c r="N47" s="58" t="s">
        <v>38</v>
      </c>
      <c r="O47" s="59">
        <f>SUM(H15+H20)</f>
        <v>0</v>
      </c>
      <c r="P47" s="59">
        <f>SUM(K15+K20)</f>
        <v>0</v>
      </c>
      <c r="Q47" s="54"/>
      <c r="R47" s="55"/>
    </row>
    <row r="48" spans="1:18" s="79" customFormat="1" ht="33.75" customHeight="1" x14ac:dyDescent="0.25">
      <c r="A48" s="53"/>
      <c r="B48" s="51"/>
      <c r="C48" s="51"/>
      <c r="D48" s="51"/>
      <c r="E48" s="51"/>
      <c r="F48" s="51"/>
      <c r="G48" s="51"/>
      <c r="H48" s="51"/>
      <c r="I48" s="51"/>
      <c r="J48" s="51"/>
      <c r="K48" s="51"/>
      <c r="L48" s="51"/>
      <c r="M48" s="51"/>
      <c r="N48" s="58" t="s">
        <v>42</v>
      </c>
      <c r="O48" s="59" t="e">
        <f>SUM(#REF!+#REF!)</f>
        <v>#REF!</v>
      </c>
      <c r="P48" s="59" t="e">
        <f>SUM(#REF!+#REF!)</f>
        <v>#REF!</v>
      </c>
      <c r="Q48" s="54"/>
      <c r="R48" s="55"/>
    </row>
    <row r="49" spans="1:18" s="79" customFormat="1" ht="33.75" customHeight="1" x14ac:dyDescent="0.25">
      <c r="A49" s="53"/>
      <c r="B49" s="51"/>
      <c r="C49" s="51"/>
      <c r="D49" s="51"/>
      <c r="E49" s="51"/>
      <c r="F49" s="51"/>
      <c r="G49" s="51"/>
      <c r="H49" s="51"/>
      <c r="I49" s="51"/>
      <c r="J49" s="51"/>
      <c r="K49" s="51"/>
      <c r="L49" s="51"/>
      <c r="M49" s="51"/>
      <c r="N49" s="58" t="s">
        <v>43</v>
      </c>
      <c r="O49" s="59" t="e">
        <f>SUM(#REF!+#REF!)</f>
        <v>#REF!</v>
      </c>
      <c r="P49" s="59" t="e">
        <f>SUM(#REF!+#REF!)</f>
        <v>#REF!</v>
      </c>
      <c r="Q49" s="54"/>
      <c r="R49" s="55"/>
    </row>
    <row r="50" spans="1:18" s="79" customFormat="1" ht="11.45" customHeight="1" thickBot="1" x14ac:dyDescent="0.3">
      <c r="A50" s="53"/>
      <c r="B50" s="51"/>
      <c r="C50" s="51"/>
      <c r="D50" s="51"/>
      <c r="E50" s="51"/>
      <c r="F50" s="51"/>
      <c r="G50" s="51"/>
      <c r="H50" s="51"/>
      <c r="I50" s="51"/>
      <c r="J50" s="51"/>
      <c r="K50" s="51"/>
      <c r="L50" s="51"/>
      <c r="M50" s="51"/>
      <c r="N50" s="60"/>
      <c r="O50" s="61"/>
      <c r="P50" s="61"/>
      <c r="Q50" s="62"/>
      <c r="R50" s="63"/>
    </row>
    <row r="51" spans="1:18" s="79" customFormat="1" ht="17.25" customHeight="1" x14ac:dyDescent="0.3">
      <c r="A51" s="53"/>
      <c r="B51" s="51"/>
      <c r="C51" s="51"/>
      <c r="D51" s="51"/>
      <c r="E51" s="51"/>
      <c r="F51" s="51"/>
      <c r="G51" s="51"/>
      <c r="H51" s="51"/>
      <c r="I51" s="51"/>
      <c r="J51" s="51"/>
      <c r="K51" s="51"/>
      <c r="L51" s="51"/>
      <c r="M51" s="51"/>
      <c r="N51" s="64"/>
      <c r="O51" s="65" t="e">
        <f>SUM(O47:O49)</f>
        <v>#REF!</v>
      </c>
      <c r="P51" s="65" t="e">
        <f>SUM(P47:P49)</f>
        <v>#REF!</v>
      </c>
      <c r="Q51" s="64"/>
      <c r="R51" s="64"/>
    </row>
    <row r="52" spans="1:18" s="79" customFormat="1" ht="17.25" customHeight="1" x14ac:dyDescent="0.25">
      <c r="A52" s="53"/>
      <c r="B52" s="51"/>
      <c r="C52" s="51"/>
      <c r="D52" s="51"/>
      <c r="E52" s="51"/>
      <c r="F52" s="51"/>
      <c r="G52" s="51"/>
      <c r="H52" s="51"/>
      <c r="I52" s="51"/>
      <c r="J52" s="51"/>
      <c r="K52" s="51"/>
      <c r="L52" s="51"/>
      <c r="M52" s="51"/>
      <c r="N52" s="64"/>
      <c r="O52" s="64"/>
      <c r="P52" s="64"/>
      <c r="Q52" s="64"/>
      <c r="R52" s="64"/>
    </row>
    <row r="53" spans="1:18" x14ac:dyDescent="0.25">
      <c r="B53" s="51"/>
      <c r="C53" s="51"/>
      <c r="D53" s="51"/>
      <c r="E53" s="51"/>
      <c r="F53" s="51"/>
      <c r="G53" s="51"/>
      <c r="H53" s="51"/>
      <c r="I53" s="51"/>
      <c r="J53" s="51"/>
      <c r="K53" s="51"/>
      <c r="L53" s="51"/>
      <c r="M53" s="51"/>
      <c r="N53" s="86"/>
      <c r="O53" s="86"/>
      <c r="P53" s="86"/>
      <c r="Q53" s="86"/>
      <c r="R53" s="86"/>
    </row>
    <row r="54" spans="1:18" x14ac:dyDescent="0.25">
      <c r="B54" s="51"/>
      <c r="C54" s="51"/>
      <c r="D54" s="51"/>
      <c r="E54" s="51"/>
      <c r="F54" s="51"/>
      <c r="G54" s="51"/>
      <c r="H54" s="51"/>
      <c r="I54" s="51"/>
      <c r="J54" s="51"/>
      <c r="K54" s="51"/>
      <c r="L54" s="51"/>
      <c r="M54" s="51"/>
      <c r="N54" s="86"/>
      <c r="O54" s="86"/>
      <c r="P54" s="86"/>
      <c r="Q54" s="86"/>
      <c r="R54" s="86"/>
    </row>
    <row r="55" spans="1:18" x14ac:dyDescent="0.25">
      <c r="B55" s="51"/>
      <c r="C55" s="51"/>
      <c r="D55" s="51"/>
      <c r="E55" s="51"/>
      <c r="F55" s="51"/>
      <c r="G55" s="51"/>
    </row>
  </sheetData>
  <sheetProtection algorithmName="SHA-512" hashValue="H1RpRlfpokR5ca4YgsY7uEFHy/HKQuL0/v8/YEKgl2oCAoBlohkeEPiVZ3BPwywD0a8xGY9/U6QZ5E/hvlyKAA==" saltValue="Q6pRDHFZ+YFY42lVlaCelg==" spinCount="100000" sheet="1" selectLockedCells="1"/>
  <mergeCells count="99">
    <mergeCell ref="H11:J11"/>
    <mergeCell ref="B33:G33"/>
    <mergeCell ref="B35:C35"/>
    <mergeCell ref="B36:C36"/>
    <mergeCell ref="D35:G35"/>
    <mergeCell ref="D36:G36"/>
    <mergeCell ref="P39:P40"/>
    <mergeCell ref="C40:E40"/>
    <mergeCell ref="N41:N42"/>
    <mergeCell ref="O41:O42"/>
    <mergeCell ref="P41:P42"/>
    <mergeCell ref="B42:G42"/>
    <mergeCell ref="I3:L3"/>
    <mergeCell ref="B45:C45"/>
    <mergeCell ref="D45:G45"/>
    <mergeCell ref="P33:P34"/>
    <mergeCell ref="N45:P45"/>
    <mergeCell ref="B32:D32"/>
    <mergeCell ref="G32:M32"/>
    <mergeCell ref="O16:R16"/>
    <mergeCell ref="C17:E17"/>
    <mergeCell ref="F17:M17"/>
    <mergeCell ref="N17:N18"/>
    <mergeCell ref="O17:R31"/>
    <mergeCell ref="B19:D19"/>
    <mergeCell ref="H19:J19"/>
    <mergeCell ref="K10:M10"/>
    <mergeCell ref="E24:E25"/>
    <mergeCell ref="H24:J24"/>
    <mergeCell ref="G25:M25"/>
    <mergeCell ref="R39:R40"/>
    <mergeCell ref="Q39:Q40"/>
    <mergeCell ref="B43:G43"/>
    <mergeCell ref="B44:C44"/>
    <mergeCell ref="D44:G44"/>
    <mergeCell ref="B39:C39"/>
    <mergeCell ref="D39:G39"/>
    <mergeCell ref="N39:N40"/>
    <mergeCell ref="O39:O40"/>
    <mergeCell ref="Q33:R34"/>
    <mergeCell ref="H35:J35"/>
    <mergeCell ref="L35:M37"/>
    <mergeCell ref="N35:N36"/>
    <mergeCell ref="O35:O36"/>
    <mergeCell ref="P35:P36"/>
    <mergeCell ref="H36:J36"/>
    <mergeCell ref="N33:N34"/>
    <mergeCell ref="O33:O34"/>
    <mergeCell ref="E15:E16"/>
    <mergeCell ref="H15:J15"/>
    <mergeCell ref="G16:M16"/>
    <mergeCell ref="A37:A38"/>
    <mergeCell ref="B37:C37"/>
    <mergeCell ref="D37:G37"/>
    <mergeCell ref="H37:J37"/>
    <mergeCell ref="B38:C38"/>
    <mergeCell ref="D38:G38"/>
    <mergeCell ref="A20:A21"/>
    <mergeCell ref="B20:D21"/>
    <mergeCell ref="E20:E21"/>
    <mergeCell ref="H20:J20"/>
    <mergeCell ref="G21:M21"/>
    <mergeCell ref="C22:E22"/>
    <mergeCell ref="F22:M22"/>
    <mergeCell ref="B23:D23"/>
    <mergeCell ref="H23:J23"/>
    <mergeCell ref="B27:D27"/>
    <mergeCell ref="H27:J27"/>
    <mergeCell ref="A24:A25"/>
    <mergeCell ref="B24:D25"/>
    <mergeCell ref="B1:M1"/>
    <mergeCell ref="N1:R7"/>
    <mergeCell ref="C2:H2"/>
    <mergeCell ref="B3:C3"/>
    <mergeCell ref="D3:F3"/>
    <mergeCell ref="B4:C4"/>
    <mergeCell ref="D4:H4"/>
    <mergeCell ref="D5:M5"/>
    <mergeCell ref="B7:C7"/>
    <mergeCell ref="D7:M7"/>
    <mergeCell ref="B9:C9"/>
    <mergeCell ref="D9:G9"/>
    <mergeCell ref="H9:J9"/>
    <mergeCell ref="K9:M9"/>
    <mergeCell ref="B13:D13"/>
    <mergeCell ref="H13:J13"/>
    <mergeCell ref="H10:J10"/>
    <mergeCell ref="A28:A29"/>
    <mergeCell ref="B28:D29"/>
    <mergeCell ref="E28:E29"/>
    <mergeCell ref="H28:J28"/>
    <mergeCell ref="G29:M29"/>
    <mergeCell ref="K11:M11"/>
    <mergeCell ref="B12:D12"/>
    <mergeCell ref="H12:M12"/>
    <mergeCell ref="B14:D14"/>
    <mergeCell ref="H14:J14"/>
    <mergeCell ref="A15:A16"/>
    <mergeCell ref="B15:D16"/>
  </mergeCell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4"/>
  <sheetViews>
    <sheetView workbookViewId="0">
      <selection activeCell="W6" sqref="W6"/>
    </sheetView>
  </sheetViews>
  <sheetFormatPr defaultRowHeight="15" x14ac:dyDescent="0.25"/>
  <cols>
    <col min="3" max="3" width="11" customWidth="1"/>
    <col min="7" max="7" width="9.140625" customWidth="1"/>
    <col min="8" max="8" width="8.5703125" customWidth="1"/>
    <col min="10" max="10" width="8.85546875" customWidth="1"/>
    <col min="11" max="11" width="13.140625" customWidth="1"/>
    <col min="12" max="12" width="8.7109375" customWidth="1"/>
    <col min="13" max="13" width="12.5703125" customWidth="1"/>
    <col min="14" max="14" width="8.5703125" customWidth="1"/>
    <col min="15" max="15" width="11.28515625" customWidth="1"/>
    <col min="16" max="16" width="8.5703125" customWidth="1"/>
    <col min="18" max="18" width="16.5703125" customWidth="1"/>
  </cols>
  <sheetData>
    <row r="1" spans="1:26" s="78" customFormat="1" ht="23.25" customHeight="1" x14ac:dyDescent="0.25">
      <c r="A1" s="89"/>
      <c r="B1" s="319" t="s">
        <v>64</v>
      </c>
      <c r="C1" s="319"/>
      <c r="D1" s="319"/>
      <c r="E1" s="319"/>
      <c r="F1" s="319"/>
      <c r="G1" s="319"/>
      <c r="H1" s="319"/>
      <c r="I1" s="319"/>
      <c r="J1" s="319"/>
      <c r="K1" s="319"/>
      <c r="L1" s="319"/>
      <c r="M1" s="319"/>
      <c r="N1" s="320"/>
      <c r="O1" s="320"/>
      <c r="P1" s="320"/>
      <c r="Q1" s="320"/>
      <c r="R1" s="321"/>
    </row>
    <row r="2" spans="1:26" s="79" customFormat="1" ht="21" customHeight="1" x14ac:dyDescent="0.25">
      <c r="A2" s="90"/>
      <c r="B2" s="91" t="s">
        <v>1</v>
      </c>
      <c r="C2" s="322" t="s">
        <v>40</v>
      </c>
      <c r="D2" s="322"/>
      <c r="E2" s="322"/>
      <c r="F2" s="322"/>
      <c r="G2" s="322"/>
      <c r="H2" s="322"/>
      <c r="I2" s="322"/>
      <c r="J2" s="92"/>
      <c r="K2" s="92"/>
      <c r="L2" s="92"/>
      <c r="M2" s="92"/>
      <c r="N2" s="92"/>
      <c r="O2" s="92"/>
      <c r="P2" s="92"/>
      <c r="Q2" s="93"/>
      <c r="R2" s="94"/>
    </row>
    <row r="3" spans="1:26" s="79" customFormat="1" ht="19.5" customHeight="1" x14ac:dyDescent="0.25">
      <c r="A3" s="90"/>
      <c r="B3" s="308" t="s">
        <v>3</v>
      </c>
      <c r="C3" s="308"/>
      <c r="D3" s="322" t="s">
        <v>65</v>
      </c>
      <c r="E3" s="323"/>
      <c r="F3" s="324"/>
      <c r="G3" s="325"/>
      <c r="H3" s="325"/>
      <c r="I3" s="92"/>
      <c r="J3" s="308" t="s">
        <v>4</v>
      </c>
      <c r="K3" s="308"/>
      <c r="L3" s="326" t="s">
        <v>44</v>
      </c>
      <c r="M3" s="327"/>
      <c r="N3" s="327"/>
      <c r="O3" s="327"/>
      <c r="P3" s="92"/>
      <c r="Q3" s="93"/>
      <c r="R3" s="94"/>
    </row>
    <row r="4" spans="1:26" s="79" customFormat="1" ht="18" customHeight="1" x14ac:dyDescent="0.25">
      <c r="A4" s="90"/>
      <c r="B4" s="308" t="s">
        <v>5</v>
      </c>
      <c r="C4" s="308"/>
      <c r="D4" s="309" t="s">
        <v>66</v>
      </c>
      <c r="E4" s="309"/>
      <c r="F4" s="309"/>
      <c r="G4" s="309"/>
      <c r="H4" s="309"/>
      <c r="I4" s="309"/>
      <c r="J4" s="310"/>
      <c r="K4" s="310"/>
      <c r="L4" s="310"/>
      <c r="M4" s="310"/>
      <c r="N4" s="310"/>
      <c r="O4" s="310"/>
      <c r="P4" s="310"/>
      <c r="Q4" s="310"/>
      <c r="R4" s="311"/>
    </row>
    <row r="5" spans="1:26" s="79" customFormat="1" ht="7.5" customHeight="1" x14ac:dyDescent="0.25">
      <c r="A5" s="90"/>
      <c r="B5" s="92"/>
      <c r="C5" s="92"/>
      <c r="D5" s="92"/>
      <c r="E5" s="92"/>
      <c r="F5" s="92"/>
      <c r="G5" s="92"/>
      <c r="H5" s="92"/>
      <c r="I5" s="92"/>
      <c r="J5" s="92"/>
      <c r="K5" s="92"/>
      <c r="L5" s="92"/>
      <c r="M5" s="92"/>
      <c r="N5" s="92"/>
      <c r="O5" s="92"/>
      <c r="P5" s="92"/>
      <c r="Q5" s="93"/>
      <c r="R5" s="94"/>
    </row>
    <row r="6" spans="1:26" s="79" customFormat="1" ht="147.6" customHeight="1" thickBot="1" x14ac:dyDescent="0.3">
      <c r="A6" s="95"/>
      <c r="B6" s="312" t="s">
        <v>45</v>
      </c>
      <c r="C6" s="312"/>
      <c r="D6" s="313" t="s">
        <v>46</v>
      </c>
      <c r="E6" s="313"/>
      <c r="F6" s="313"/>
      <c r="G6" s="313"/>
      <c r="H6" s="313"/>
      <c r="I6" s="313"/>
      <c r="J6" s="313"/>
      <c r="K6" s="313"/>
      <c r="L6" s="313"/>
      <c r="M6" s="313"/>
      <c r="N6" s="313"/>
      <c r="O6" s="313"/>
      <c r="P6" s="313"/>
      <c r="Q6" s="314"/>
      <c r="R6" s="315"/>
    </row>
    <row r="7" spans="1:26" s="79" customFormat="1" ht="11.25" customHeight="1" thickBot="1" x14ac:dyDescent="0.3">
      <c r="A7" s="1"/>
      <c r="B7" s="2"/>
      <c r="C7" s="2"/>
      <c r="D7" s="2"/>
      <c r="E7" s="2"/>
      <c r="F7" s="2"/>
      <c r="G7" s="2"/>
      <c r="H7" s="2"/>
      <c r="I7" s="2"/>
      <c r="J7" s="2"/>
      <c r="K7" s="2"/>
      <c r="L7" s="2"/>
      <c r="M7" s="2"/>
      <c r="N7" s="2"/>
      <c r="O7" s="2"/>
      <c r="P7" s="2"/>
      <c r="Q7" s="2"/>
      <c r="R7" s="96"/>
      <c r="S7" s="2"/>
    </row>
    <row r="8" spans="1:26" s="79" customFormat="1" ht="19.5" customHeight="1" thickBot="1" x14ac:dyDescent="0.3">
      <c r="A8" s="148" t="s">
        <v>8</v>
      </c>
      <c r="B8" s="298"/>
      <c r="C8" s="299"/>
      <c r="D8" s="300" t="str">
        <f>[1]COMCAST!D9</f>
        <v>Comcast Business Communications, LLC</v>
      </c>
      <c r="E8" s="300"/>
      <c r="F8" s="300"/>
      <c r="G8" s="300"/>
      <c r="H8" s="301"/>
      <c r="I8" s="316" t="s">
        <v>10</v>
      </c>
      <c r="J8" s="317"/>
      <c r="K8" s="318"/>
      <c r="L8" s="305" t="str">
        <f>[1]COMCAST!K9</f>
        <v>Charles E DeMarco</v>
      </c>
      <c r="M8" s="306"/>
      <c r="N8" s="306"/>
      <c r="O8" s="306"/>
      <c r="P8" s="306"/>
      <c r="Q8" s="2"/>
      <c r="R8" s="97" t="s">
        <v>47</v>
      </c>
      <c r="S8" s="2"/>
    </row>
    <row r="9" spans="1:26" x14ac:dyDescent="0.25">
      <c r="A9" s="98"/>
      <c r="B9" s="99"/>
      <c r="C9" s="99"/>
      <c r="D9" s="99" t="s">
        <v>2</v>
      </c>
      <c r="E9" s="99"/>
      <c r="F9" s="99"/>
      <c r="G9" s="99"/>
      <c r="H9" s="99"/>
      <c r="I9" s="99"/>
      <c r="J9" s="99"/>
      <c r="K9" s="99"/>
      <c r="L9" s="99"/>
      <c r="M9" s="99"/>
      <c r="N9" s="99"/>
      <c r="O9" s="99"/>
      <c r="P9" s="99"/>
      <c r="Q9" s="99"/>
      <c r="R9" s="100"/>
    </row>
    <row r="10" spans="1:26" ht="46.5" customHeight="1" x14ac:dyDescent="0.3">
      <c r="A10" s="296" t="s">
        <v>48</v>
      </c>
      <c r="B10" s="241"/>
      <c r="C10" s="241"/>
      <c r="D10" s="297">
        <v>9</v>
      </c>
      <c r="E10" s="297"/>
      <c r="F10" s="99"/>
      <c r="G10" s="101" t="s">
        <v>2</v>
      </c>
      <c r="H10" s="101" t="s">
        <v>49</v>
      </c>
      <c r="I10" s="102"/>
      <c r="J10" s="101" t="s">
        <v>50</v>
      </c>
      <c r="K10" s="102"/>
      <c r="L10" s="101"/>
      <c r="M10" s="103"/>
      <c r="N10" s="104"/>
      <c r="O10" s="103"/>
      <c r="P10" s="104"/>
      <c r="Q10" s="103"/>
      <c r="R10" s="105">
        <f>SUM(D10*4)+(I10*3.5)+(K10*2.5)</f>
        <v>36</v>
      </c>
      <c r="S10" s="106"/>
      <c r="T10" s="107"/>
      <c r="U10" s="107"/>
      <c r="V10" s="107"/>
      <c r="W10" s="107"/>
      <c r="X10" s="107"/>
      <c r="Y10" s="107"/>
      <c r="Z10" s="107"/>
    </row>
    <row r="11" spans="1:26" x14ac:dyDescent="0.25">
      <c r="A11" s="98"/>
      <c r="B11" s="99"/>
      <c r="C11" s="99"/>
      <c r="D11" s="99"/>
      <c r="E11" s="99"/>
      <c r="F11" s="99"/>
      <c r="G11" s="99"/>
      <c r="H11" s="99"/>
      <c r="I11" s="99"/>
      <c r="J11" s="99"/>
      <c r="K11" s="99"/>
      <c r="L11" s="99"/>
      <c r="M11" s="99"/>
      <c r="N11" s="99"/>
      <c r="O11" s="99"/>
      <c r="P11" s="99"/>
      <c r="Q11" s="99"/>
      <c r="R11" s="100"/>
    </row>
    <row r="12" spans="1:26" ht="15" customHeight="1" x14ac:dyDescent="0.25">
      <c r="A12" s="98"/>
      <c r="B12" s="293" t="s">
        <v>45</v>
      </c>
      <c r="C12" s="293"/>
      <c r="D12" s="286" t="s">
        <v>51</v>
      </c>
      <c r="E12" s="286"/>
      <c r="F12" s="286"/>
      <c r="G12" s="286"/>
      <c r="H12" s="286"/>
      <c r="I12" s="286"/>
      <c r="J12" s="286"/>
      <c r="K12" s="286"/>
      <c r="L12" s="286"/>
      <c r="M12" s="287"/>
      <c r="N12" s="287"/>
      <c r="O12" s="287"/>
      <c r="P12" s="287"/>
      <c r="Q12" s="287"/>
      <c r="R12" s="100"/>
    </row>
    <row r="13" spans="1:26" ht="21.75" customHeight="1" x14ac:dyDescent="0.25">
      <c r="A13" s="98"/>
      <c r="B13" s="99"/>
      <c r="C13" s="99"/>
      <c r="D13" s="286"/>
      <c r="E13" s="286"/>
      <c r="F13" s="286"/>
      <c r="G13" s="286"/>
      <c r="H13" s="286"/>
      <c r="I13" s="286"/>
      <c r="J13" s="286"/>
      <c r="K13" s="286"/>
      <c r="L13" s="286"/>
      <c r="M13" s="287"/>
      <c r="N13" s="287"/>
      <c r="O13" s="287"/>
      <c r="P13" s="287"/>
      <c r="Q13" s="287"/>
      <c r="R13" s="100"/>
    </row>
    <row r="14" spans="1:26" ht="9" customHeight="1" x14ac:dyDescent="0.25">
      <c r="A14" s="98"/>
      <c r="B14" s="99"/>
      <c r="C14" s="99"/>
      <c r="D14" s="99"/>
      <c r="E14" s="99"/>
      <c r="F14" s="99"/>
      <c r="G14" s="99"/>
      <c r="H14" s="99"/>
      <c r="I14" s="99"/>
      <c r="J14" s="99"/>
      <c r="K14" s="99"/>
      <c r="L14" s="99"/>
      <c r="M14" s="99"/>
      <c r="N14" s="99"/>
      <c r="O14" s="99"/>
      <c r="P14" s="99"/>
      <c r="Q14" s="99"/>
      <c r="R14" s="100"/>
    </row>
    <row r="15" spans="1:26" ht="7.5" customHeight="1" x14ac:dyDescent="0.25">
      <c r="A15" s="288"/>
      <c r="B15" s="289"/>
      <c r="C15" s="289"/>
      <c r="D15" s="289"/>
      <c r="E15" s="289"/>
      <c r="F15" s="289"/>
      <c r="G15" s="289"/>
      <c r="H15" s="289"/>
      <c r="I15" s="289"/>
      <c r="J15" s="289"/>
      <c r="K15" s="289"/>
      <c r="L15" s="289"/>
      <c r="M15" s="289"/>
      <c r="N15" s="289"/>
      <c r="O15" s="289"/>
      <c r="P15" s="289"/>
      <c r="Q15" s="289"/>
      <c r="R15" s="290"/>
    </row>
    <row r="16" spans="1:26" s="79" customFormat="1" ht="16.5" thickBot="1" x14ac:dyDescent="0.3">
      <c r="A16" s="1"/>
      <c r="B16" s="2"/>
      <c r="C16" s="2"/>
      <c r="D16" s="2"/>
      <c r="E16" s="2"/>
      <c r="F16" s="2"/>
      <c r="G16" s="2"/>
      <c r="H16" s="2"/>
      <c r="I16" s="2"/>
      <c r="J16" s="2"/>
      <c r="K16" s="2"/>
      <c r="L16" s="2"/>
      <c r="M16" s="2"/>
      <c r="N16" s="2"/>
      <c r="O16" s="2"/>
      <c r="P16" s="2"/>
      <c r="Q16" s="2"/>
      <c r="R16" s="96"/>
      <c r="S16" s="2"/>
    </row>
    <row r="17" spans="1:19" s="79" customFormat="1" ht="19.5" customHeight="1" thickBot="1" x14ac:dyDescent="0.3">
      <c r="A17" s="148" t="s">
        <v>8</v>
      </c>
      <c r="B17" s="298"/>
      <c r="C17" s="299"/>
      <c r="D17" s="300" t="str">
        <f>[1]XO!D9</f>
        <v>XO COMMUNICATIONS</v>
      </c>
      <c r="E17" s="300"/>
      <c r="F17" s="300"/>
      <c r="G17" s="300"/>
      <c r="H17" s="301"/>
      <c r="I17" s="302" t="s">
        <v>10</v>
      </c>
      <c r="J17" s="303"/>
      <c r="K17" s="304"/>
      <c r="L17" s="307" t="str">
        <f>[1]XO!K9</f>
        <v>MIKE LELLI</v>
      </c>
      <c r="M17" s="306"/>
      <c r="N17" s="306"/>
      <c r="O17" s="306"/>
      <c r="P17" s="306"/>
      <c r="Q17" s="2"/>
      <c r="R17" s="96"/>
      <c r="S17" s="2"/>
    </row>
    <row r="18" spans="1:19" x14ac:dyDescent="0.25">
      <c r="A18" s="98"/>
      <c r="B18" s="99"/>
      <c r="C18" s="99"/>
      <c r="D18" s="99"/>
      <c r="E18" s="99"/>
      <c r="F18" s="99"/>
      <c r="G18" s="99"/>
      <c r="H18" s="99"/>
      <c r="I18" s="99"/>
      <c r="J18" s="99"/>
      <c r="K18" s="99"/>
      <c r="L18" s="99"/>
      <c r="M18" s="99"/>
      <c r="N18" s="99"/>
      <c r="O18" s="99"/>
      <c r="P18" s="99"/>
      <c r="Q18" s="99"/>
      <c r="R18" s="100"/>
    </row>
    <row r="19" spans="1:19" ht="46.5" customHeight="1" x14ac:dyDescent="0.25">
      <c r="A19" s="296" t="s">
        <v>48</v>
      </c>
      <c r="B19" s="241"/>
      <c r="C19" s="241"/>
      <c r="D19" s="297">
        <v>7</v>
      </c>
      <c r="E19" s="297"/>
      <c r="F19" s="99"/>
      <c r="G19" s="101" t="s">
        <v>2</v>
      </c>
      <c r="H19" s="101" t="s">
        <v>49</v>
      </c>
      <c r="I19" s="102"/>
      <c r="J19" s="101" t="s">
        <v>50</v>
      </c>
      <c r="K19" s="102"/>
      <c r="L19" s="101"/>
      <c r="M19" s="103"/>
      <c r="N19" s="104"/>
      <c r="O19" s="103"/>
      <c r="P19" s="104"/>
      <c r="Q19" s="103"/>
      <c r="R19" s="105">
        <f>SUM(D19*4)+(I19*3.5)+(K19*2.5)</f>
        <v>28</v>
      </c>
    </row>
    <row r="20" spans="1:19" x14ac:dyDescent="0.25">
      <c r="A20" s="98"/>
      <c r="B20" s="99"/>
      <c r="C20" s="99"/>
      <c r="D20" s="99"/>
      <c r="E20" s="99"/>
      <c r="F20" s="99"/>
      <c r="G20" s="99"/>
      <c r="H20" s="99"/>
      <c r="I20" s="99"/>
      <c r="J20" s="99"/>
      <c r="K20" s="99"/>
      <c r="L20" s="99"/>
      <c r="M20" s="99"/>
      <c r="N20" s="99"/>
      <c r="O20" s="99"/>
      <c r="P20" s="99"/>
      <c r="Q20" s="99"/>
      <c r="R20" s="100"/>
    </row>
    <row r="21" spans="1:19" ht="15" customHeight="1" x14ac:dyDescent="0.25">
      <c r="A21" s="98"/>
      <c r="B21" s="293" t="s">
        <v>45</v>
      </c>
      <c r="C21" s="293"/>
      <c r="D21" s="286" t="s">
        <v>51</v>
      </c>
      <c r="E21" s="286"/>
      <c r="F21" s="286"/>
      <c r="G21" s="286"/>
      <c r="H21" s="286"/>
      <c r="I21" s="286"/>
      <c r="J21" s="286"/>
      <c r="K21" s="286"/>
      <c r="L21" s="286"/>
      <c r="M21" s="287"/>
      <c r="N21" s="287"/>
      <c r="O21" s="287"/>
      <c r="P21" s="287"/>
      <c r="Q21" s="287"/>
      <c r="R21" s="100"/>
    </row>
    <row r="22" spans="1:19" ht="21" customHeight="1" x14ac:dyDescent="0.25">
      <c r="A22" s="98"/>
      <c r="B22" s="99"/>
      <c r="C22" s="99"/>
      <c r="D22" s="286"/>
      <c r="E22" s="286"/>
      <c r="F22" s="286"/>
      <c r="G22" s="286"/>
      <c r="H22" s="286"/>
      <c r="I22" s="286"/>
      <c r="J22" s="286"/>
      <c r="K22" s="286"/>
      <c r="L22" s="286"/>
      <c r="M22" s="287"/>
      <c r="N22" s="287"/>
      <c r="O22" s="287"/>
      <c r="P22" s="287"/>
      <c r="Q22" s="287"/>
      <c r="R22" s="100"/>
    </row>
    <row r="23" spans="1:19" ht="7.5" customHeight="1" x14ac:dyDescent="0.25">
      <c r="A23" s="98"/>
      <c r="B23" s="99"/>
      <c r="C23" s="99"/>
      <c r="D23" s="99"/>
      <c r="E23" s="99"/>
      <c r="F23" s="99"/>
      <c r="G23" s="99"/>
      <c r="H23" s="99"/>
      <c r="I23" s="99"/>
      <c r="J23" s="99"/>
      <c r="K23" s="99"/>
      <c r="L23" s="99"/>
      <c r="M23" s="99"/>
      <c r="N23" s="99"/>
      <c r="O23" s="99"/>
      <c r="P23" s="99"/>
      <c r="Q23" s="99"/>
      <c r="R23" s="100"/>
    </row>
    <row r="24" spans="1:19" ht="7.5" customHeight="1" x14ac:dyDescent="0.25">
      <c r="A24" s="288"/>
      <c r="B24" s="289"/>
      <c r="C24" s="289"/>
      <c r="D24" s="289"/>
      <c r="E24" s="289"/>
      <c r="F24" s="289"/>
      <c r="G24" s="289"/>
      <c r="H24" s="289"/>
      <c r="I24" s="289"/>
      <c r="J24" s="289"/>
      <c r="K24" s="289"/>
      <c r="L24" s="289"/>
      <c r="M24" s="289"/>
      <c r="N24" s="289"/>
      <c r="O24" s="289"/>
      <c r="P24" s="289"/>
      <c r="Q24" s="289"/>
      <c r="R24" s="290"/>
    </row>
    <row r="25" spans="1:19" s="79" customFormat="1" ht="16.5" thickBot="1" x14ac:dyDescent="0.3">
      <c r="A25" s="1"/>
      <c r="B25" s="2"/>
      <c r="C25" s="2"/>
      <c r="D25" s="2"/>
      <c r="E25" s="2"/>
      <c r="F25" s="2"/>
      <c r="G25" s="2"/>
      <c r="H25" s="2"/>
      <c r="I25" s="2"/>
      <c r="J25" s="2"/>
      <c r="K25" s="2"/>
      <c r="L25" s="2"/>
      <c r="M25" s="2"/>
      <c r="N25" s="2"/>
      <c r="O25" s="2"/>
      <c r="P25" s="2"/>
      <c r="Q25" s="2"/>
      <c r="R25" s="96"/>
      <c r="S25" s="2"/>
    </row>
    <row r="26" spans="1:19" s="79" customFormat="1" ht="19.5" customHeight="1" thickBot="1" x14ac:dyDescent="0.3">
      <c r="A26" s="148" t="s">
        <v>8</v>
      </c>
      <c r="B26" s="298"/>
      <c r="C26" s="299"/>
      <c r="D26" s="300" t="str">
        <f>'[1]LINE SYSTEMS'!D9</f>
        <v>Block Line Systems (BLS)</v>
      </c>
      <c r="E26" s="300"/>
      <c r="F26" s="300"/>
      <c r="G26" s="300"/>
      <c r="H26" s="301"/>
      <c r="I26" s="302" t="s">
        <v>10</v>
      </c>
      <c r="J26" s="303"/>
      <c r="K26" s="304"/>
      <c r="L26" s="305" t="str">
        <f>'[1]LINE SYSTEMS'!K9</f>
        <v>Amy Seiler</v>
      </c>
      <c r="M26" s="306"/>
      <c r="N26" s="306"/>
      <c r="O26" s="306"/>
      <c r="P26" s="306"/>
      <c r="Q26" s="2"/>
      <c r="R26" s="96"/>
      <c r="S26" s="2"/>
    </row>
    <row r="27" spans="1:19" x14ac:dyDescent="0.25">
      <c r="A27" s="98"/>
      <c r="B27" s="99"/>
      <c r="C27" s="99"/>
      <c r="D27" s="99"/>
      <c r="E27" s="99"/>
      <c r="F27" s="99"/>
      <c r="G27" s="99"/>
      <c r="H27" s="99"/>
      <c r="I27" s="99"/>
      <c r="J27" s="99"/>
      <c r="K27" s="99"/>
      <c r="L27" s="99"/>
      <c r="M27" s="99"/>
      <c r="N27" s="99"/>
      <c r="O27" s="99"/>
      <c r="P27" s="99"/>
      <c r="Q27" s="99"/>
      <c r="R27" s="100"/>
    </row>
    <row r="28" spans="1:19" ht="46.5" customHeight="1" x14ac:dyDescent="0.25">
      <c r="A28" s="296" t="s">
        <v>48</v>
      </c>
      <c r="B28" s="241"/>
      <c r="C28" s="241"/>
      <c r="D28" s="297">
        <v>6</v>
      </c>
      <c r="E28" s="297"/>
      <c r="F28" s="99"/>
      <c r="G28" s="101" t="s">
        <v>2</v>
      </c>
      <c r="H28" s="101" t="s">
        <v>49</v>
      </c>
      <c r="I28" s="102"/>
      <c r="J28" s="101" t="s">
        <v>50</v>
      </c>
      <c r="K28" s="102"/>
      <c r="L28" s="101"/>
      <c r="M28" s="103"/>
      <c r="N28" s="104"/>
      <c r="O28" s="103"/>
      <c r="P28" s="104"/>
      <c r="Q28" s="103"/>
      <c r="R28" s="105">
        <f>SUM(D28*4)+(I28*3.5)+(K28*2.5)</f>
        <v>24</v>
      </c>
    </row>
    <row r="29" spans="1:19" x14ac:dyDescent="0.25">
      <c r="A29" s="98"/>
      <c r="B29" s="99"/>
      <c r="C29" s="99"/>
      <c r="D29" s="99"/>
      <c r="E29" s="99"/>
      <c r="F29" s="99"/>
      <c r="G29" s="99"/>
      <c r="H29" s="99"/>
      <c r="I29" s="99"/>
      <c r="J29" s="99"/>
      <c r="K29" s="99"/>
      <c r="L29" s="99"/>
      <c r="M29" s="99"/>
      <c r="N29" s="99"/>
      <c r="O29" s="99"/>
      <c r="P29" s="99"/>
      <c r="Q29" s="99"/>
      <c r="R29" s="100"/>
    </row>
    <row r="30" spans="1:19" ht="15" customHeight="1" x14ac:dyDescent="0.25">
      <c r="A30" s="98"/>
      <c r="B30" s="293" t="s">
        <v>45</v>
      </c>
      <c r="C30" s="293"/>
      <c r="D30" s="286" t="s">
        <v>51</v>
      </c>
      <c r="E30" s="286"/>
      <c r="F30" s="286"/>
      <c r="G30" s="286"/>
      <c r="H30" s="286"/>
      <c r="I30" s="286"/>
      <c r="J30" s="286"/>
      <c r="K30" s="286"/>
      <c r="L30" s="286"/>
      <c r="M30" s="287"/>
      <c r="N30" s="287"/>
      <c r="O30" s="287"/>
      <c r="P30" s="287"/>
      <c r="Q30" s="287"/>
      <c r="R30" s="100"/>
    </row>
    <row r="31" spans="1:19" ht="22.5" customHeight="1" x14ac:dyDescent="0.25">
      <c r="A31" s="98"/>
      <c r="B31" s="99"/>
      <c r="C31" s="99"/>
      <c r="D31" s="286"/>
      <c r="E31" s="286"/>
      <c r="F31" s="286"/>
      <c r="G31" s="286"/>
      <c r="H31" s="286"/>
      <c r="I31" s="286"/>
      <c r="J31" s="286"/>
      <c r="K31" s="286"/>
      <c r="L31" s="286"/>
      <c r="M31" s="287"/>
      <c r="N31" s="287"/>
      <c r="O31" s="287"/>
      <c r="P31" s="287"/>
      <c r="Q31" s="287"/>
      <c r="R31" s="100"/>
    </row>
    <row r="32" spans="1:19" ht="8.25" customHeight="1" x14ac:dyDescent="0.25">
      <c r="A32" s="98"/>
      <c r="B32" s="99"/>
      <c r="C32" s="99"/>
      <c r="D32" s="99"/>
      <c r="E32" s="99"/>
      <c r="F32" s="99"/>
      <c r="G32" s="99"/>
      <c r="H32" s="99"/>
      <c r="I32" s="99"/>
      <c r="J32" s="99"/>
      <c r="K32" s="99"/>
      <c r="L32" s="99"/>
      <c r="M32" s="99"/>
      <c r="N32" s="99"/>
      <c r="O32" s="99"/>
      <c r="P32" s="99"/>
      <c r="Q32" s="99"/>
      <c r="R32" s="100"/>
    </row>
    <row r="33" spans="1:19" ht="7.5" customHeight="1" x14ac:dyDescent="0.25">
      <c r="A33" s="288"/>
      <c r="B33" s="289"/>
      <c r="C33" s="289"/>
      <c r="D33" s="289"/>
      <c r="E33" s="289"/>
      <c r="F33" s="289"/>
      <c r="G33" s="289"/>
      <c r="H33" s="289"/>
      <c r="I33" s="289"/>
      <c r="J33" s="289"/>
      <c r="K33" s="289"/>
      <c r="L33" s="289"/>
      <c r="M33" s="289"/>
      <c r="N33" s="289"/>
      <c r="O33" s="289"/>
      <c r="P33" s="289"/>
      <c r="Q33" s="289"/>
      <c r="R33" s="290"/>
    </row>
    <row r="34" spans="1:19" s="79" customFormat="1" ht="16.5" thickBot="1" x14ac:dyDescent="0.3">
      <c r="A34" s="1"/>
      <c r="B34" s="2"/>
      <c r="C34" s="2"/>
      <c r="D34" s="2"/>
      <c r="E34" s="2"/>
      <c r="F34" s="2"/>
      <c r="G34" s="2"/>
      <c r="H34" s="2"/>
      <c r="I34" s="2"/>
      <c r="J34" s="2"/>
      <c r="K34" s="2"/>
      <c r="L34" s="2"/>
      <c r="M34" s="2"/>
      <c r="N34" s="2"/>
      <c r="O34" s="2"/>
      <c r="P34" s="2"/>
      <c r="Q34" s="2"/>
      <c r="R34" s="96"/>
      <c r="S34" s="2"/>
    </row>
    <row r="35" spans="1:19" s="79" customFormat="1" ht="19.5" customHeight="1" thickBot="1" x14ac:dyDescent="0.3">
      <c r="A35" s="148" t="s">
        <v>8</v>
      </c>
      <c r="B35" s="298"/>
      <c r="C35" s="299"/>
      <c r="D35" s="300" t="str">
        <f>[1]ZAYO!D9</f>
        <v>Zayo Group LLC</v>
      </c>
      <c r="E35" s="300"/>
      <c r="F35" s="300"/>
      <c r="G35" s="300"/>
      <c r="H35" s="301"/>
      <c r="I35" s="302" t="s">
        <v>10</v>
      </c>
      <c r="J35" s="303"/>
      <c r="K35" s="304"/>
      <c r="L35" s="305" t="str">
        <f>[1]ZAYO!K9</f>
        <v>Jason Bell</v>
      </c>
      <c r="M35" s="306"/>
      <c r="N35" s="306"/>
      <c r="O35" s="306"/>
      <c r="P35" s="306"/>
      <c r="Q35" s="2"/>
      <c r="R35" s="96"/>
      <c r="S35" s="2"/>
    </row>
    <row r="36" spans="1:19" x14ac:dyDescent="0.25">
      <c r="A36" s="98"/>
      <c r="B36" s="99"/>
      <c r="C36" s="99"/>
      <c r="D36" s="99"/>
      <c r="E36" s="99"/>
      <c r="F36" s="99"/>
      <c r="G36" s="99"/>
      <c r="H36" s="99"/>
      <c r="I36" s="99"/>
      <c r="J36" s="99"/>
      <c r="K36" s="99"/>
      <c r="L36" s="99"/>
      <c r="M36" s="99"/>
      <c r="N36" s="99"/>
      <c r="O36" s="99"/>
      <c r="P36" s="99"/>
      <c r="Q36" s="99"/>
      <c r="R36" s="100"/>
    </row>
    <row r="37" spans="1:19" ht="46.5" customHeight="1" x14ac:dyDescent="0.25">
      <c r="A37" s="296" t="s">
        <v>48</v>
      </c>
      <c r="B37" s="241"/>
      <c r="C37" s="241"/>
      <c r="D37" s="297">
        <v>8</v>
      </c>
      <c r="E37" s="297"/>
      <c r="F37" s="99"/>
      <c r="G37" s="101" t="s">
        <v>2</v>
      </c>
      <c r="H37" s="101" t="s">
        <v>49</v>
      </c>
      <c r="I37" s="102"/>
      <c r="J37" s="101" t="s">
        <v>50</v>
      </c>
      <c r="K37" s="102"/>
      <c r="L37" s="101"/>
      <c r="M37" s="103"/>
      <c r="N37" s="104"/>
      <c r="O37" s="103"/>
      <c r="P37" s="104"/>
      <c r="Q37" s="103"/>
      <c r="R37" s="105">
        <f>SUM(D37*4)+(I37*3.5)+(K37*2.5)</f>
        <v>32</v>
      </c>
    </row>
    <row r="38" spans="1:19" x14ac:dyDescent="0.25">
      <c r="A38" s="98"/>
      <c r="B38" s="99"/>
      <c r="C38" s="99"/>
      <c r="D38" s="99"/>
      <c r="E38" s="99"/>
      <c r="F38" s="99"/>
      <c r="G38" s="99"/>
      <c r="H38" s="99"/>
      <c r="I38" s="99"/>
      <c r="J38" s="99"/>
      <c r="K38" s="99"/>
      <c r="L38" s="99"/>
      <c r="M38" s="99"/>
      <c r="N38" s="99"/>
      <c r="O38" s="99"/>
      <c r="P38" s="99"/>
      <c r="Q38" s="99"/>
      <c r="R38" s="100"/>
    </row>
    <row r="39" spans="1:19" ht="15" customHeight="1" x14ac:dyDescent="0.25">
      <c r="A39" s="98"/>
      <c r="B39" s="293" t="s">
        <v>45</v>
      </c>
      <c r="C39" s="293"/>
      <c r="D39" s="286" t="s">
        <v>51</v>
      </c>
      <c r="E39" s="286"/>
      <c r="F39" s="286"/>
      <c r="G39" s="286"/>
      <c r="H39" s="286"/>
      <c r="I39" s="286"/>
      <c r="J39" s="286"/>
      <c r="K39" s="286"/>
      <c r="L39" s="286"/>
      <c r="M39" s="287"/>
      <c r="N39" s="287"/>
      <c r="O39" s="287"/>
      <c r="P39" s="287"/>
      <c r="Q39" s="287"/>
      <c r="R39" s="100"/>
    </row>
    <row r="40" spans="1:19" ht="26.25" customHeight="1" x14ac:dyDescent="0.25">
      <c r="A40" s="98"/>
      <c r="B40" s="99"/>
      <c r="C40" s="99"/>
      <c r="D40" s="286"/>
      <c r="E40" s="286"/>
      <c r="F40" s="286"/>
      <c r="G40" s="286"/>
      <c r="H40" s="286"/>
      <c r="I40" s="286"/>
      <c r="J40" s="286"/>
      <c r="K40" s="286"/>
      <c r="L40" s="286"/>
      <c r="M40" s="287"/>
      <c r="N40" s="287"/>
      <c r="O40" s="287"/>
      <c r="P40" s="287"/>
      <c r="Q40" s="287"/>
      <c r="R40" s="100"/>
    </row>
    <row r="41" spans="1:19" ht="7.5" customHeight="1" x14ac:dyDescent="0.25">
      <c r="A41" s="98"/>
      <c r="B41" s="99"/>
      <c r="C41" s="99"/>
      <c r="D41" s="99"/>
      <c r="E41" s="99"/>
      <c r="F41" s="99"/>
      <c r="G41" s="99"/>
      <c r="H41" s="99"/>
      <c r="I41" s="99"/>
      <c r="J41" s="99"/>
      <c r="K41" s="99"/>
      <c r="L41" s="99"/>
      <c r="M41" s="99"/>
      <c r="N41" s="99"/>
      <c r="O41" s="99"/>
      <c r="P41" s="99"/>
      <c r="Q41" s="99"/>
      <c r="R41" s="100"/>
    </row>
    <row r="42" spans="1:19" ht="7.5" customHeight="1" x14ac:dyDescent="0.25">
      <c r="A42" s="288"/>
      <c r="B42" s="289"/>
      <c r="C42" s="289"/>
      <c r="D42" s="289"/>
      <c r="E42" s="289"/>
      <c r="F42" s="289"/>
      <c r="G42" s="289"/>
      <c r="H42" s="289"/>
      <c r="I42" s="289"/>
      <c r="J42" s="289"/>
      <c r="K42" s="289"/>
      <c r="L42" s="289"/>
      <c r="M42" s="289"/>
      <c r="N42" s="289"/>
      <c r="O42" s="289"/>
      <c r="P42" s="289"/>
      <c r="Q42" s="289"/>
      <c r="R42" s="290"/>
    </row>
    <row r="43" spans="1:19" s="79" customFormat="1" ht="16.5" thickBot="1" x14ac:dyDescent="0.3">
      <c r="A43" s="1"/>
      <c r="B43" s="2"/>
      <c r="C43" s="2"/>
      <c r="D43" s="2"/>
      <c r="E43" s="2"/>
      <c r="F43" s="2"/>
      <c r="G43" s="2"/>
      <c r="H43" s="2"/>
      <c r="I43" s="2"/>
      <c r="J43" s="2"/>
      <c r="K43" s="2"/>
      <c r="L43" s="2"/>
      <c r="M43" s="2"/>
      <c r="N43" s="2"/>
      <c r="O43" s="2"/>
      <c r="P43" s="2"/>
      <c r="Q43" s="2"/>
      <c r="R43" s="96"/>
      <c r="S43" s="2"/>
    </row>
    <row r="44" spans="1:19" s="79" customFormat="1" ht="19.5" customHeight="1" thickBot="1" x14ac:dyDescent="0.3">
      <c r="A44" s="148" t="s">
        <v>8</v>
      </c>
      <c r="B44" s="298"/>
      <c r="C44" s="299"/>
      <c r="D44" s="300" t="str">
        <f>[1]XTEL!D9</f>
        <v>Xtel Communications</v>
      </c>
      <c r="E44" s="300"/>
      <c r="F44" s="300"/>
      <c r="G44" s="300"/>
      <c r="H44" s="301"/>
      <c r="I44" s="302" t="s">
        <v>10</v>
      </c>
      <c r="J44" s="303"/>
      <c r="K44" s="304"/>
      <c r="L44" s="305" t="str">
        <f>[1]XTEL!K9</f>
        <v>Michelle Castells</v>
      </c>
      <c r="M44" s="306"/>
      <c r="N44" s="306"/>
      <c r="O44" s="306"/>
      <c r="P44" s="306"/>
      <c r="Q44" s="2"/>
      <c r="R44" s="96"/>
      <c r="S44" s="2"/>
    </row>
    <row r="45" spans="1:19" x14ac:dyDescent="0.25">
      <c r="A45" s="98"/>
      <c r="B45" s="99"/>
      <c r="C45" s="99"/>
      <c r="D45" s="99"/>
      <c r="E45" s="99"/>
      <c r="F45" s="99"/>
      <c r="G45" s="99"/>
      <c r="H45" s="99"/>
      <c r="I45" s="99"/>
      <c r="J45" s="99"/>
      <c r="K45" s="99"/>
      <c r="L45" s="99"/>
      <c r="M45" s="99"/>
      <c r="N45" s="99"/>
      <c r="O45" s="99"/>
      <c r="P45" s="99"/>
      <c r="Q45" s="99"/>
      <c r="R45" s="100"/>
    </row>
    <row r="46" spans="1:19" ht="46.5" customHeight="1" x14ac:dyDescent="0.25">
      <c r="A46" s="296" t="s">
        <v>48</v>
      </c>
      <c r="B46" s="241"/>
      <c r="C46" s="241"/>
      <c r="D46" s="297">
        <v>10</v>
      </c>
      <c r="E46" s="297"/>
      <c r="F46" s="99"/>
      <c r="G46" s="101" t="s">
        <v>2</v>
      </c>
      <c r="H46" s="101" t="s">
        <v>49</v>
      </c>
      <c r="I46" s="102"/>
      <c r="J46" s="101" t="s">
        <v>50</v>
      </c>
      <c r="K46" s="102"/>
      <c r="L46" s="101"/>
      <c r="M46" s="103"/>
      <c r="N46" s="104"/>
      <c r="O46" s="103"/>
      <c r="P46" s="104"/>
      <c r="Q46" s="103"/>
      <c r="R46" s="105">
        <f>SUM(D46*4)+(I46*3.5)+(K46*2.5)</f>
        <v>40</v>
      </c>
    </row>
    <row r="47" spans="1:19" x14ac:dyDescent="0.25">
      <c r="A47" s="98"/>
      <c r="B47" s="108"/>
      <c r="C47" s="108"/>
      <c r="D47" s="99"/>
      <c r="E47" s="99"/>
      <c r="F47" s="99"/>
      <c r="G47" s="99"/>
      <c r="H47" s="99"/>
      <c r="I47" s="99"/>
      <c r="J47" s="99"/>
      <c r="K47" s="99"/>
      <c r="L47" s="99"/>
      <c r="M47" s="99"/>
      <c r="N47" s="99"/>
      <c r="O47" s="99"/>
      <c r="P47" s="99"/>
      <c r="Q47" s="99"/>
      <c r="R47" s="100"/>
    </row>
    <row r="48" spans="1:19" ht="15" customHeight="1" x14ac:dyDescent="0.25">
      <c r="A48" s="98"/>
      <c r="B48" s="293" t="s">
        <v>45</v>
      </c>
      <c r="C48" s="293"/>
      <c r="D48" s="286" t="s">
        <v>51</v>
      </c>
      <c r="E48" s="286"/>
      <c r="F48" s="286"/>
      <c r="G48" s="286"/>
      <c r="H48" s="286"/>
      <c r="I48" s="286"/>
      <c r="J48" s="286"/>
      <c r="K48" s="286"/>
      <c r="L48" s="286"/>
      <c r="M48" s="287"/>
      <c r="N48" s="287"/>
      <c r="O48" s="287"/>
      <c r="P48" s="287"/>
      <c r="Q48" s="287"/>
      <c r="R48" s="100"/>
    </row>
    <row r="49" spans="1:18" ht="24.75" customHeight="1" x14ac:dyDescent="0.25">
      <c r="A49" s="98"/>
      <c r="B49" s="99"/>
      <c r="C49" s="99"/>
      <c r="D49" s="286"/>
      <c r="E49" s="286"/>
      <c r="F49" s="286"/>
      <c r="G49" s="286"/>
      <c r="H49" s="286"/>
      <c r="I49" s="286"/>
      <c r="J49" s="286"/>
      <c r="K49" s="286"/>
      <c r="L49" s="286"/>
      <c r="M49" s="287"/>
      <c r="N49" s="287"/>
      <c r="O49" s="287"/>
      <c r="P49" s="287"/>
      <c r="Q49" s="287"/>
      <c r="R49" s="100"/>
    </row>
    <row r="50" spans="1:18" ht="9" customHeight="1" x14ac:dyDescent="0.25">
      <c r="A50" s="98"/>
      <c r="B50" s="99"/>
      <c r="C50" s="99"/>
      <c r="D50" s="99"/>
      <c r="E50" s="99"/>
      <c r="F50" s="99"/>
      <c r="G50" s="99"/>
      <c r="H50" s="99"/>
      <c r="I50" s="99"/>
      <c r="J50" s="99"/>
      <c r="K50" s="99"/>
      <c r="L50" s="99"/>
      <c r="M50" s="99"/>
      <c r="N50" s="99"/>
      <c r="O50" s="99"/>
      <c r="P50" s="99"/>
      <c r="Q50" s="99"/>
      <c r="R50" s="100"/>
    </row>
    <row r="51" spans="1:18" ht="7.5" customHeight="1" x14ac:dyDescent="0.25">
      <c r="A51" s="288"/>
      <c r="B51" s="289"/>
      <c r="C51" s="289"/>
      <c r="D51" s="289"/>
      <c r="E51" s="289"/>
      <c r="F51" s="289"/>
      <c r="G51" s="289"/>
      <c r="H51" s="289"/>
      <c r="I51" s="289"/>
      <c r="J51" s="289"/>
      <c r="K51" s="289"/>
      <c r="L51" s="289"/>
      <c r="M51" s="289"/>
      <c r="N51" s="289"/>
      <c r="O51" s="289"/>
      <c r="P51" s="289"/>
      <c r="Q51" s="289"/>
      <c r="R51" s="290"/>
    </row>
    <row r="52" spans="1:18" x14ac:dyDescent="0.25">
      <c r="A52" s="98"/>
      <c r="B52" s="99"/>
      <c r="C52" s="99"/>
      <c r="D52" s="99"/>
      <c r="E52" s="99"/>
      <c r="F52" s="99"/>
      <c r="G52" s="99"/>
      <c r="H52" s="99"/>
      <c r="I52" s="99"/>
      <c r="J52" s="99"/>
      <c r="K52" s="99"/>
      <c r="L52" s="99"/>
      <c r="M52" s="99"/>
      <c r="N52" s="99"/>
      <c r="O52" s="99"/>
      <c r="P52" s="99"/>
      <c r="Q52" s="99"/>
      <c r="R52" s="100"/>
    </row>
    <row r="53" spans="1:18" ht="21.75" customHeight="1" x14ac:dyDescent="0.25">
      <c r="A53" s="98"/>
      <c r="B53" s="294" t="s">
        <v>26</v>
      </c>
      <c r="C53" s="295"/>
      <c r="D53" s="295"/>
      <c r="E53" s="295"/>
      <c r="F53" s="295"/>
      <c r="G53" s="295"/>
      <c r="H53" s="237"/>
      <c r="I53" s="237"/>
      <c r="J53" s="237"/>
      <c r="K53" s="237"/>
      <c r="L53" s="237"/>
      <c r="M53" s="99"/>
      <c r="N53" s="99"/>
      <c r="O53" s="99"/>
      <c r="P53" s="99"/>
      <c r="Q53" s="99"/>
      <c r="R53" s="100"/>
    </row>
    <row r="54" spans="1:18" x14ac:dyDescent="0.25">
      <c r="A54" s="98"/>
      <c r="B54" s="99"/>
      <c r="C54" s="99"/>
      <c r="D54" s="99"/>
      <c r="E54" s="99"/>
      <c r="F54" s="99"/>
      <c r="G54" s="99"/>
      <c r="H54" s="99"/>
      <c r="I54" s="99"/>
      <c r="J54" s="99"/>
      <c r="K54" s="99"/>
      <c r="L54" s="99"/>
      <c r="M54" s="99"/>
      <c r="N54" s="99"/>
      <c r="O54" s="99"/>
      <c r="P54" s="99"/>
      <c r="Q54" s="99"/>
      <c r="R54" s="100"/>
    </row>
    <row r="55" spans="1:18" ht="18.75" customHeight="1" x14ac:dyDescent="0.25">
      <c r="A55" s="98"/>
      <c r="B55" s="291" t="s">
        <v>27</v>
      </c>
      <c r="C55" s="292"/>
      <c r="D55" s="265" t="s">
        <v>52</v>
      </c>
      <c r="E55" s="266"/>
      <c r="F55" s="266"/>
      <c r="G55" s="266"/>
      <c r="H55" s="267"/>
      <c r="I55" s="267"/>
      <c r="J55" s="267"/>
      <c r="K55" s="267"/>
      <c r="L55" s="268"/>
      <c r="M55" s="99"/>
      <c r="N55" s="99"/>
      <c r="O55" s="99"/>
      <c r="P55" s="99"/>
      <c r="Q55" s="99"/>
      <c r="R55" s="100"/>
    </row>
    <row r="56" spans="1:18" ht="18.75" customHeight="1" x14ac:dyDescent="0.25">
      <c r="A56" s="98"/>
      <c r="B56" s="291" t="s">
        <v>28</v>
      </c>
      <c r="C56" s="292"/>
      <c r="D56" s="265" t="s">
        <v>53</v>
      </c>
      <c r="E56" s="266"/>
      <c r="F56" s="266"/>
      <c r="G56" s="266"/>
      <c r="H56" s="267"/>
      <c r="I56" s="267"/>
      <c r="J56" s="267"/>
      <c r="K56" s="267"/>
      <c r="L56" s="268"/>
      <c r="M56" s="99"/>
      <c r="N56" s="99"/>
      <c r="O56" s="99"/>
      <c r="P56" s="99"/>
      <c r="Q56" s="99"/>
      <c r="R56" s="100"/>
    </row>
    <row r="57" spans="1:18" ht="46.5" customHeight="1" thickBot="1" x14ac:dyDescent="0.35">
      <c r="A57" s="98"/>
      <c r="B57" s="263" t="s">
        <v>36</v>
      </c>
      <c r="C57" s="264"/>
      <c r="D57" s="265" t="s">
        <v>54</v>
      </c>
      <c r="E57" s="266"/>
      <c r="F57" s="266"/>
      <c r="G57" s="266"/>
      <c r="H57" s="267"/>
      <c r="I57" s="267"/>
      <c r="J57" s="267"/>
      <c r="K57" s="267"/>
      <c r="L57" s="268"/>
      <c r="M57" s="99"/>
      <c r="N57" s="99"/>
      <c r="O57" s="99"/>
      <c r="P57" s="99"/>
      <c r="Q57" s="99"/>
      <c r="R57" s="100"/>
    </row>
    <row r="58" spans="1:18" ht="21" customHeight="1" x14ac:dyDescent="0.3">
      <c r="A58" s="98"/>
      <c r="B58" s="74"/>
      <c r="C58" s="75"/>
      <c r="D58" s="76"/>
      <c r="E58" s="76"/>
      <c r="F58" s="76"/>
      <c r="G58" s="76"/>
      <c r="H58" s="77"/>
      <c r="I58" s="44"/>
      <c r="J58" s="44"/>
      <c r="K58" s="44"/>
      <c r="L58" s="44"/>
      <c r="M58" s="99"/>
      <c r="N58" s="99"/>
      <c r="O58" s="99"/>
      <c r="P58" s="99"/>
      <c r="Q58" s="99"/>
      <c r="R58" s="100"/>
    </row>
    <row r="59" spans="1:18" ht="33.75" customHeight="1" x14ac:dyDescent="0.3">
      <c r="A59" s="98"/>
      <c r="B59" s="74"/>
      <c r="C59" s="75"/>
      <c r="D59" s="272" t="s">
        <v>55</v>
      </c>
      <c r="E59" s="273"/>
      <c r="F59" s="274" t="s">
        <v>9</v>
      </c>
      <c r="G59" s="275"/>
      <c r="H59" s="275"/>
      <c r="I59" s="275"/>
      <c r="J59" s="275"/>
      <c r="K59" s="51"/>
      <c r="L59" s="109"/>
      <c r="M59" s="109"/>
      <c r="N59" s="99"/>
      <c r="O59" s="99"/>
      <c r="P59" s="99"/>
      <c r="Q59" s="99"/>
      <c r="R59" s="100"/>
    </row>
    <row r="60" spans="1:18" ht="15" customHeight="1" x14ac:dyDescent="0.3">
      <c r="A60" s="98"/>
      <c r="B60" s="74"/>
      <c r="C60" s="75"/>
      <c r="D60" s="109"/>
      <c r="E60" s="109"/>
      <c r="F60" s="109"/>
      <c r="G60" s="109"/>
      <c r="H60" s="109"/>
      <c r="I60" s="109"/>
      <c r="J60" s="109"/>
      <c r="K60" s="109"/>
      <c r="L60" s="109"/>
      <c r="M60" s="109"/>
      <c r="N60" s="99"/>
      <c r="O60" s="99"/>
      <c r="P60" s="99"/>
      <c r="Q60" s="99"/>
      <c r="R60" s="100"/>
    </row>
    <row r="61" spans="1:18" ht="33.75" customHeight="1" x14ac:dyDescent="0.3">
      <c r="A61" s="98"/>
      <c r="B61" s="74"/>
      <c r="C61" s="75"/>
      <c r="D61" s="272" t="s">
        <v>56</v>
      </c>
      <c r="E61" s="273"/>
      <c r="F61" s="274" t="s">
        <v>9</v>
      </c>
      <c r="G61" s="275"/>
      <c r="H61" s="109"/>
      <c r="I61" s="276" t="s">
        <v>57</v>
      </c>
      <c r="J61" s="277"/>
      <c r="K61" s="110" t="s">
        <v>9</v>
      </c>
      <c r="L61" s="111" t="s">
        <v>58</v>
      </c>
      <c r="M61" s="109"/>
      <c r="N61" s="99"/>
      <c r="O61" s="99"/>
      <c r="P61" s="99"/>
      <c r="Q61" s="99"/>
      <c r="R61" s="100"/>
    </row>
    <row r="62" spans="1:18" ht="17.25" customHeight="1" x14ac:dyDescent="0.3">
      <c r="A62" s="98"/>
      <c r="B62" s="74"/>
      <c r="C62" s="75"/>
      <c r="D62" s="109"/>
      <c r="E62" s="109"/>
      <c r="F62" s="109"/>
      <c r="G62" s="109"/>
      <c r="H62" s="109"/>
      <c r="I62" s="109"/>
      <c r="J62" s="109"/>
      <c r="K62" s="109"/>
      <c r="L62" s="109"/>
      <c r="M62" s="109"/>
      <c r="N62" s="99"/>
      <c r="O62" s="99"/>
      <c r="P62" s="99"/>
      <c r="Q62" s="99"/>
      <c r="R62" s="100"/>
    </row>
    <row r="63" spans="1:18" ht="33.75" customHeight="1" x14ac:dyDescent="0.3">
      <c r="A63" s="98"/>
      <c r="B63" s="74"/>
      <c r="C63" s="75"/>
      <c r="D63" s="272" t="s">
        <v>59</v>
      </c>
      <c r="E63" s="273"/>
      <c r="F63" s="278"/>
      <c r="G63" s="279"/>
      <c r="H63" s="279"/>
      <c r="I63" s="279"/>
      <c r="J63" s="279"/>
      <c r="K63" s="279"/>
      <c r="L63" s="279"/>
      <c r="M63" s="280"/>
      <c r="N63" s="99"/>
      <c r="O63" s="99"/>
      <c r="P63" s="99"/>
      <c r="Q63" s="99"/>
      <c r="R63" s="100"/>
    </row>
    <row r="64" spans="1:18" x14ac:dyDescent="0.25">
      <c r="A64" s="98"/>
      <c r="B64" s="99"/>
      <c r="C64" s="99"/>
      <c r="D64" s="109"/>
      <c r="E64" s="109"/>
      <c r="F64" s="281"/>
      <c r="G64" s="282"/>
      <c r="H64" s="282"/>
      <c r="I64" s="282"/>
      <c r="J64" s="282"/>
      <c r="K64" s="282"/>
      <c r="L64" s="282"/>
      <c r="M64" s="283"/>
      <c r="N64" s="99"/>
      <c r="O64" s="99"/>
      <c r="P64" s="99"/>
      <c r="Q64" s="99"/>
      <c r="R64" s="100"/>
    </row>
    <row r="65" spans="1:18" x14ac:dyDescent="0.25">
      <c r="A65" s="98"/>
      <c r="B65" s="99"/>
      <c r="C65" s="99"/>
      <c r="D65" s="109"/>
      <c r="E65" s="109"/>
      <c r="F65" s="284"/>
      <c r="G65" s="275"/>
      <c r="H65" s="275"/>
      <c r="I65" s="275"/>
      <c r="J65" s="275"/>
      <c r="K65" s="275"/>
      <c r="L65" s="275"/>
      <c r="M65" s="285"/>
      <c r="N65" s="99"/>
      <c r="O65" s="99"/>
      <c r="P65" s="99"/>
      <c r="Q65" s="99"/>
      <c r="R65" s="100"/>
    </row>
    <row r="66" spans="1:18" x14ac:dyDescent="0.25">
      <c r="A66" s="98"/>
      <c r="B66" s="99"/>
      <c r="C66" s="99"/>
      <c r="D66" s="99"/>
      <c r="E66" s="99"/>
      <c r="F66" s="99"/>
      <c r="G66" s="99"/>
      <c r="H66" s="99"/>
      <c r="I66" s="99"/>
      <c r="J66" s="99"/>
      <c r="K66" s="99"/>
      <c r="L66" s="99"/>
      <c r="M66" s="99"/>
      <c r="N66" s="99"/>
      <c r="O66" s="99"/>
      <c r="P66" s="99"/>
      <c r="Q66" s="99"/>
      <c r="R66" s="100"/>
    </row>
    <row r="67" spans="1:18" ht="15.75" x14ac:dyDescent="0.25">
      <c r="A67" s="98"/>
      <c r="B67" s="99"/>
      <c r="C67" s="99"/>
      <c r="D67" s="269" t="s">
        <v>60</v>
      </c>
      <c r="E67" s="270"/>
      <c r="F67" s="270"/>
      <c r="G67" s="270"/>
      <c r="H67" s="270"/>
      <c r="I67" s="270"/>
      <c r="J67" s="270"/>
      <c r="K67" s="112" t="s">
        <v>9</v>
      </c>
      <c r="L67" s="112"/>
      <c r="M67" s="112"/>
      <c r="N67" s="112"/>
      <c r="O67" s="112"/>
      <c r="P67" s="112"/>
      <c r="Q67" s="112"/>
      <c r="R67" s="100"/>
    </row>
    <row r="68" spans="1:18" ht="15.75" x14ac:dyDescent="0.25">
      <c r="A68" s="98"/>
      <c r="B68" s="99"/>
      <c r="C68" s="99"/>
      <c r="D68" s="113"/>
      <c r="E68" s="114"/>
      <c r="F68" s="114"/>
      <c r="G68" s="114"/>
      <c r="H68" s="114"/>
      <c r="I68" s="114"/>
      <c r="J68" s="114"/>
      <c r="K68" s="99"/>
      <c r="L68" s="99"/>
      <c r="M68" s="99"/>
      <c r="N68" s="99"/>
      <c r="O68" s="99"/>
      <c r="P68" s="99"/>
      <c r="Q68" s="99"/>
      <c r="R68" s="100"/>
    </row>
    <row r="69" spans="1:18" ht="15.75" x14ac:dyDescent="0.25">
      <c r="A69" s="98"/>
      <c r="B69" s="99"/>
      <c r="C69" s="269" t="s">
        <v>61</v>
      </c>
      <c r="D69" s="271"/>
      <c r="E69" s="271"/>
      <c r="F69" s="271"/>
      <c r="G69" s="271"/>
      <c r="H69" s="271"/>
      <c r="I69" s="271"/>
      <c r="J69" s="271"/>
      <c r="K69" s="110" t="s">
        <v>9</v>
      </c>
      <c r="L69" s="110"/>
      <c r="M69" s="110"/>
      <c r="N69" s="110"/>
      <c r="O69" s="110"/>
      <c r="P69" s="110"/>
      <c r="Q69" s="110"/>
      <c r="R69" s="100"/>
    </row>
    <row r="70" spans="1:18" ht="15.75" x14ac:dyDescent="0.25">
      <c r="A70" s="98"/>
      <c r="B70" s="99"/>
      <c r="C70" s="113"/>
      <c r="D70" s="44"/>
      <c r="E70" s="44"/>
      <c r="F70" s="44"/>
      <c r="G70" s="44"/>
      <c r="H70" s="44"/>
      <c r="I70" s="44"/>
      <c r="J70" s="44"/>
      <c r="K70" s="99"/>
      <c r="L70" s="99"/>
      <c r="M70" s="99"/>
      <c r="N70" s="99"/>
      <c r="O70" s="99"/>
      <c r="P70" s="99"/>
      <c r="Q70" s="99"/>
      <c r="R70" s="100"/>
    </row>
    <row r="71" spans="1:18" ht="15.75" x14ac:dyDescent="0.25">
      <c r="A71" s="98"/>
      <c r="B71" s="99"/>
      <c r="C71" s="99"/>
      <c r="D71" s="115" t="s">
        <v>62</v>
      </c>
      <c r="E71" s="110" t="s">
        <v>9</v>
      </c>
      <c r="F71" s="110"/>
      <c r="G71" s="110"/>
      <c r="H71" s="116"/>
      <c r="I71" s="117" t="s">
        <v>63</v>
      </c>
      <c r="J71" s="116"/>
      <c r="K71" s="99"/>
      <c r="L71" s="99"/>
      <c r="M71" s="110"/>
      <c r="N71" s="110"/>
      <c r="O71" s="110"/>
      <c r="P71" s="99"/>
      <c r="Q71" s="99"/>
      <c r="R71" s="100"/>
    </row>
    <row r="72" spans="1:18" ht="15.75" thickBot="1" x14ac:dyDescent="0.3">
      <c r="A72" s="118"/>
      <c r="B72" s="119"/>
      <c r="C72" s="119"/>
      <c r="D72" s="119"/>
      <c r="E72" s="119"/>
      <c r="F72" s="119"/>
      <c r="G72" s="119"/>
      <c r="H72" s="119"/>
      <c r="I72" s="119"/>
      <c r="J72" s="119"/>
      <c r="K72" s="119"/>
      <c r="L72" s="119"/>
      <c r="M72" s="119"/>
      <c r="N72" s="119"/>
      <c r="O72" s="119"/>
      <c r="P72" s="119"/>
      <c r="Q72" s="119"/>
      <c r="R72" s="120"/>
    </row>
    <row r="74" spans="1:18" x14ac:dyDescent="0.25">
      <c r="A74">
        <v>0</v>
      </c>
    </row>
    <row r="75" spans="1:18" x14ac:dyDescent="0.25">
      <c r="A75">
        <v>1</v>
      </c>
    </row>
    <row r="76" spans="1:18" x14ac:dyDescent="0.25">
      <c r="A76">
        <v>2</v>
      </c>
    </row>
    <row r="77" spans="1:18" x14ac:dyDescent="0.25">
      <c r="A77">
        <v>3</v>
      </c>
    </row>
    <row r="78" spans="1:18" x14ac:dyDescent="0.25">
      <c r="A78">
        <v>4</v>
      </c>
    </row>
    <row r="79" spans="1:18" x14ac:dyDescent="0.25">
      <c r="A79">
        <v>5</v>
      </c>
    </row>
    <row r="80" spans="1:18" x14ac:dyDescent="0.25">
      <c r="A80">
        <v>6</v>
      </c>
    </row>
    <row r="81" spans="1:1" x14ac:dyDescent="0.25">
      <c r="A81">
        <v>7</v>
      </c>
    </row>
    <row r="82" spans="1:1" x14ac:dyDescent="0.25">
      <c r="A82">
        <v>8</v>
      </c>
    </row>
    <row r="83" spans="1:1" x14ac:dyDescent="0.25">
      <c r="A83">
        <v>9</v>
      </c>
    </row>
    <row r="84" spans="1:1" x14ac:dyDescent="0.25">
      <c r="A84">
        <v>10</v>
      </c>
    </row>
  </sheetData>
  <mergeCells count="71">
    <mergeCell ref="B1:R1"/>
    <mergeCell ref="C2:I2"/>
    <mergeCell ref="B3:C3"/>
    <mergeCell ref="D3:H3"/>
    <mergeCell ref="J3:K3"/>
    <mergeCell ref="L3:O3"/>
    <mergeCell ref="A17:C17"/>
    <mergeCell ref="D17:H17"/>
    <mergeCell ref="I17:K17"/>
    <mergeCell ref="L17:P17"/>
    <mergeCell ref="B4:C4"/>
    <mergeCell ref="D4:R4"/>
    <mergeCell ref="B6:C6"/>
    <mergeCell ref="D6:R6"/>
    <mergeCell ref="A8:C8"/>
    <mergeCell ref="D8:H8"/>
    <mergeCell ref="I8:K8"/>
    <mergeCell ref="L8:P8"/>
    <mergeCell ref="A10:C10"/>
    <mergeCell ref="D10:E10"/>
    <mergeCell ref="B12:C12"/>
    <mergeCell ref="D12:Q13"/>
    <mergeCell ref="A15:R15"/>
    <mergeCell ref="A35:C35"/>
    <mergeCell ref="D35:H35"/>
    <mergeCell ref="I35:K35"/>
    <mergeCell ref="L35:P35"/>
    <mergeCell ref="A19:C19"/>
    <mergeCell ref="D19:E19"/>
    <mergeCell ref="B21:C21"/>
    <mergeCell ref="D21:Q22"/>
    <mergeCell ref="A24:R24"/>
    <mergeCell ref="A26:C26"/>
    <mergeCell ref="D26:H26"/>
    <mergeCell ref="I26:K26"/>
    <mergeCell ref="L26:P26"/>
    <mergeCell ref="A28:C28"/>
    <mergeCell ref="D28:E28"/>
    <mergeCell ref="B30:C30"/>
    <mergeCell ref="D30:Q31"/>
    <mergeCell ref="A33:R33"/>
    <mergeCell ref="B53:L53"/>
    <mergeCell ref="A37:C37"/>
    <mergeCell ref="D37:E37"/>
    <mergeCell ref="B39:C39"/>
    <mergeCell ref="D39:Q40"/>
    <mergeCell ref="A42:R42"/>
    <mergeCell ref="A44:C44"/>
    <mergeCell ref="D44:H44"/>
    <mergeCell ref="I44:K44"/>
    <mergeCell ref="L44:P44"/>
    <mergeCell ref="A46:C46"/>
    <mergeCell ref="D46:E46"/>
    <mergeCell ref="B48:C48"/>
    <mergeCell ref="D48:Q49"/>
    <mergeCell ref="A51:R51"/>
    <mergeCell ref="B55:C55"/>
    <mergeCell ref="D55:L55"/>
    <mergeCell ref="B56:C56"/>
    <mergeCell ref="D56:L56"/>
    <mergeCell ref="B57:C57"/>
    <mergeCell ref="D57:L57"/>
    <mergeCell ref="D67:J67"/>
    <mergeCell ref="C69:J69"/>
    <mergeCell ref="D59:E59"/>
    <mergeCell ref="F59:J59"/>
    <mergeCell ref="D61:E61"/>
    <mergeCell ref="F61:G61"/>
    <mergeCell ref="I61:J61"/>
    <mergeCell ref="D63:E63"/>
    <mergeCell ref="F63:M65"/>
  </mergeCells>
  <dataValidations count="1">
    <dataValidation type="list" allowBlank="1" showInputMessage="1" showErrorMessage="1" errorTitle="INVALID DATA" prompt="SCORE FROM 0 TO 10" sqref="I10 O37 M37 Q37 I46 K37 O28 M28 I37 K28 O19 M19 I28 K19 O10 M10 Q46 K10 Q28 Q19 I19 Q10 O46 M46 K46">
      <formula1>$A$74:$A$84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WAN SERVICES FIBER</vt:lpstr>
      <vt:lpstr>SCORING</vt:lpstr>
    </vt:vector>
  </TitlesOfParts>
  <Company>Pittsburgh Public Schools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DAVEAES</dc:creator>
  <cp:lastModifiedBy>dmiller4358@gmail.com</cp:lastModifiedBy>
  <dcterms:created xsi:type="dcterms:W3CDTF">2015-12-28T21:35:35Z</dcterms:created>
  <dcterms:modified xsi:type="dcterms:W3CDTF">2020-12-29T18:07:52Z</dcterms:modified>
</cp:coreProperties>
</file>