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13"/>
  <workbookPr defaultThemeVersion="166925"/>
  <mc:AlternateContent xmlns:mc="http://schemas.openxmlformats.org/markup-compatibility/2006">
    <mc:Choice Requires="x15">
      <x15ac:absPath xmlns:x15ac="http://schemas.microsoft.com/office/spreadsheetml/2010/11/ac" url="https://iu13org.sharepoint.com/sites/WAN_Procurement/Shared Documents/General/2024/245-002 WAN Consortium/Preparation/Master Copy/"/>
    </mc:Choice>
  </mc:AlternateContent>
  <xr:revisionPtr revIDLastSave="1511" documentId="13_ncr:1_{40604A58-6D98-214F-8D85-9E09379EED32}" xr6:coauthVersionLast="47" xr6:coauthVersionMax="47" xr10:uidLastSave="{54632B13-52CA-6948-8C05-4C26E355DA85}"/>
  <bookViews>
    <workbookView xWindow="1000" yWindow="500" windowWidth="37680" windowHeight="19940" xr2:uid="{0A39A808-0E3B-D44C-8D12-AFB8AA69A0CA}"/>
  </bookViews>
  <sheets>
    <sheet name="Circuit Proposals" sheetId="1" r:id="rId1"/>
    <sheet name="Equipment Proposals" sheetId="5" r:id="rId2"/>
    <sheet name="Locations Needing Service" sheetId="4" r:id="rId3"/>
    <sheet name="A-Locations List" sheetId="3" r:id="rId4"/>
    <sheet name="Special Construction Worksheet" sheetId="2"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E62" i="1" l="1"/>
  <c r="Y62" i="1"/>
  <c r="S62" i="1"/>
  <c r="M62" i="1"/>
  <c r="AE61" i="1"/>
  <c r="Y61" i="1"/>
  <c r="S61" i="1"/>
  <c r="M61" i="1"/>
  <c r="AE102" i="1"/>
  <c r="Y102" i="1"/>
  <c r="S102" i="1"/>
  <c r="M102" i="1"/>
  <c r="AE101" i="1"/>
  <c r="Y101" i="1"/>
  <c r="S101" i="1"/>
  <c r="M101" i="1"/>
  <c r="H22" i="5"/>
  <c r="H27" i="5"/>
  <c r="AF209" i="1"/>
  <c r="AE209" i="1"/>
  <c r="Y209" i="1"/>
  <c r="S209" i="1"/>
  <c r="M209" i="1"/>
  <c r="AF210" i="1"/>
  <c r="AE210" i="1"/>
  <c r="Y210" i="1"/>
  <c r="S210" i="1"/>
  <c r="M210" i="1"/>
  <c r="AE216" i="1"/>
  <c r="Y216" i="1"/>
  <c r="S216" i="1"/>
  <c r="M216" i="1"/>
  <c r="AE215" i="1"/>
  <c r="Y215" i="1"/>
  <c r="S215" i="1"/>
  <c r="M215" i="1"/>
  <c r="AF214" i="1"/>
  <c r="AE214" i="1"/>
  <c r="Y214" i="1"/>
  <c r="S214" i="1"/>
  <c r="M214" i="1"/>
  <c r="AE222" i="1"/>
  <c r="Y222" i="1"/>
  <c r="S222" i="1"/>
  <c r="M222" i="1"/>
  <c r="AE221" i="1"/>
  <c r="Y221" i="1"/>
  <c r="S221" i="1"/>
  <c r="M221" i="1"/>
  <c r="AF220" i="1"/>
  <c r="AE220" i="1"/>
  <c r="Y220" i="1"/>
  <c r="S220" i="1"/>
  <c r="M220" i="1"/>
  <c r="AE219" i="1"/>
  <c r="Y219" i="1"/>
  <c r="S219" i="1"/>
  <c r="M219" i="1"/>
  <c r="AE218" i="1"/>
  <c r="Y218" i="1"/>
  <c r="S218" i="1"/>
  <c r="M218" i="1"/>
  <c r="AF217" i="1"/>
  <c r="AE217" i="1"/>
  <c r="Y217" i="1"/>
  <c r="S217" i="1"/>
  <c r="M217" i="1"/>
  <c r="AE213" i="1"/>
  <c r="Y213" i="1"/>
  <c r="S213" i="1"/>
  <c r="M213" i="1"/>
  <c r="AE212" i="1"/>
  <c r="Y212" i="1"/>
  <c r="S212" i="1"/>
  <c r="M212" i="1"/>
  <c r="AF211" i="1"/>
  <c r="AE211" i="1"/>
  <c r="Y211" i="1"/>
  <c r="S211" i="1"/>
  <c r="M211" i="1"/>
  <c r="AE202" i="1"/>
  <c r="Y202" i="1"/>
  <c r="S202" i="1"/>
  <c r="M202" i="1"/>
  <c r="AE201" i="1"/>
  <c r="Y201" i="1"/>
  <c r="S201" i="1"/>
  <c r="M201" i="1"/>
  <c r="AE200" i="1"/>
  <c r="Y200" i="1"/>
  <c r="S200" i="1"/>
  <c r="M200" i="1"/>
  <c r="AF199" i="1"/>
  <c r="AE199" i="1"/>
  <c r="Y199" i="1"/>
  <c r="S199" i="1"/>
  <c r="M199" i="1"/>
  <c r="AE198" i="1"/>
  <c r="Y198" i="1"/>
  <c r="S198" i="1"/>
  <c r="M198" i="1"/>
  <c r="AE197" i="1"/>
  <c r="Y197" i="1"/>
  <c r="S197" i="1"/>
  <c r="M197" i="1"/>
  <c r="AE196" i="1"/>
  <c r="Y196" i="1"/>
  <c r="S196" i="1"/>
  <c r="M196" i="1"/>
  <c r="AF195" i="1"/>
  <c r="AE195" i="1"/>
  <c r="Y195" i="1"/>
  <c r="S195" i="1"/>
  <c r="M195" i="1"/>
  <c r="AE194" i="1"/>
  <c r="Y194" i="1"/>
  <c r="S194" i="1"/>
  <c r="M194" i="1"/>
  <c r="AE193" i="1"/>
  <c r="Y193" i="1"/>
  <c r="S193" i="1"/>
  <c r="M193" i="1"/>
  <c r="AE192" i="1"/>
  <c r="Y192" i="1"/>
  <c r="S192" i="1"/>
  <c r="M192" i="1"/>
  <c r="AF191" i="1"/>
  <c r="AE191" i="1"/>
  <c r="Y191" i="1"/>
  <c r="S191" i="1"/>
  <c r="M191" i="1"/>
  <c r="AE184" i="1"/>
  <c r="Y184" i="1"/>
  <c r="S184" i="1"/>
  <c r="M184" i="1"/>
  <c r="AE183" i="1"/>
  <c r="Y183" i="1"/>
  <c r="S183" i="1"/>
  <c r="M183" i="1"/>
  <c r="AE182" i="1"/>
  <c r="Y182" i="1"/>
  <c r="S182" i="1"/>
  <c r="M182" i="1"/>
  <c r="AF181" i="1"/>
  <c r="AE181" i="1"/>
  <c r="Y181" i="1"/>
  <c r="S181" i="1"/>
  <c r="M181" i="1"/>
  <c r="AE180" i="1"/>
  <c r="Y180" i="1"/>
  <c r="S180" i="1"/>
  <c r="M180" i="1"/>
  <c r="AE179" i="1"/>
  <c r="Y179" i="1"/>
  <c r="S179" i="1"/>
  <c r="M179" i="1"/>
  <c r="AE178" i="1"/>
  <c r="Y178" i="1"/>
  <c r="S178" i="1"/>
  <c r="M178" i="1"/>
  <c r="AF177" i="1"/>
  <c r="AE177" i="1"/>
  <c r="Y177" i="1"/>
  <c r="S177" i="1"/>
  <c r="M177" i="1"/>
  <c r="AE174" i="1"/>
  <c r="Y174" i="1"/>
  <c r="S174" i="1"/>
  <c r="M174" i="1"/>
  <c r="AE176" i="1"/>
  <c r="Y176" i="1"/>
  <c r="S176" i="1"/>
  <c r="M176" i="1"/>
  <c r="AE175" i="1"/>
  <c r="Y175" i="1"/>
  <c r="S175" i="1"/>
  <c r="M175" i="1"/>
  <c r="AF173" i="1"/>
  <c r="AE173" i="1"/>
  <c r="Y173" i="1"/>
  <c r="S173" i="1"/>
  <c r="M173" i="1"/>
  <c r="AE172" i="1"/>
  <c r="Y172" i="1"/>
  <c r="S172" i="1"/>
  <c r="M172" i="1"/>
  <c r="AE171" i="1"/>
  <c r="Y171" i="1"/>
  <c r="S171" i="1"/>
  <c r="M171" i="1"/>
  <c r="AE170" i="1"/>
  <c r="Y170" i="1"/>
  <c r="S170" i="1"/>
  <c r="M170" i="1"/>
  <c r="AF169" i="1"/>
  <c r="AE169" i="1"/>
  <c r="Y169" i="1"/>
  <c r="S169" i="1"/>
  <c r="M169" i="1"/>
  <c r="AF159" i="1"/>
  <c r="AE163" i="1"/>
  <c r="Y163" i="1"/>
  <c r="S163" i="1"/>
  <c r="M163" i="1"/>
  <c r="AF162" i="1"/>
  <c r="AE162" i="1"/>
  <c r="Y162" i="1"/>
  <c r="S162" i="1"/>
  <c r="M162" i="1"/>
  <c r="AE161" i="1"/>
  <c r="Y161" i="1"/>
  <c r="S161" i="1"/>
  <c r="M161" i="1"/>
  <c r="AE160" i="1"/>
  <c r="Y160" i="1"/>
  <c r="S160" i="1"/>
  <c r="M160" i="1"/>
  <c r="AE159" i="1"/>
  <c r="Y159" i="1"/>
  <c r="S159" i="1"/>
  <c r="M159" i="1"/>
  <c r="AE158" i="1"/>
  <c r="Y158" i="1"/>
  <c r="S158" i="1"/>
  <c r="M158" i="1"/>
  <c r="AF157" i="1"/>
  <c r="AE157" i="1"/>
  <c r="Y157" i="1"/>
  <c r="S157" i="1"/>
  <c r="M157" i="1"/>
  <c r="AE156" i="1"/>
  <c r="Y156" i="1"/>
  <c r="S156" i="1"/>
  <c r="M156" i="1"/>
  <c r="AE155" i="1"/>
  <c r="Y155" i="1"/>
  <c r="S155" i="1"/>
  <c r="M155" i="1"/>
  <c r="AF154" i="1"/>
  <c r="AE154" i="1"/>
  <c r="Y154" i="1"/>
  <c r="S154" i="1"/>
  <c r="M154" i="1"/>
  <c r="AE152" i="1"/>
  <c r="Y152" i="1"/>
  <c r="S152" i="1"/>
  <c r="M152" i="1"/>
  <c r="AE148" i="1"/>
  <c r="Y148" i="1"/>
  <c r="S148" i="1"/>
  <c r="M148" i="1"/>
  <c r="AE153" i="1"/>
  <c r="Y153" i="1"/>
  <c r="S153" i="1"/>
  <c r="M153" i="1"/>
  <c r="AE151" i="1"/>
  <c r="Y151" i="1"/>
  <c r="S151" i="1"/>
  <c r="M151" i="1"/>
  <c r="AE150" i="1"/>
  <c r="Y150" i="1"/>
  <c r="S150" i="1"/>
  <c r="M150" i="1"/>
  <c r="AE149" i="1"/>
  <c r="Y149" i="1"/>
  <c r="S149" i="1"/>
  <c r="M149" i="1"/>
  <c r="AE147" i="1"/>
  <c r="Y147" i="1"/>
  <c r="S147" i="1"/>
  <c r="M147" i="1"/>
  <c r="AF146" i="1"/>
  <c r="AE146" i="1"/>
  <c r="Y146" i="1"/>
  <c r="S146" i="1"/>
  <c r="M146" i="1"/>
  <c r="M109" i="1"/>
  <c r="S109" i="1"/>
  <c r="Y109" i="1"/>
  <c r="AE109" i="1"/>
  <c r="AF109" i="1"/>
  <c r="AE124" i="1"/>
  <c r="Y124" i="1"/>
  <c r="S124" i="1"/>
  <c r="M124" i="1"/>
  <c r="AE123" i="1"/>
  <c r="Y123" i="1"/>
  <c r="S123" i="1"/>
  <c r="M123" i="1"/>
  <c r="AE122" i="1"/>
  <c r="Y122" i="1"/>
  <c r="S122" i="1"/>
  <c r="M122" i="1"/>
  <c r="AE121" i="1"/>
  <c r="Y121" i="1"/>
  <c r="S121" i="1"/>
  <c r="M121" i="1"/>
  <c r="AE120" i="1"/>
  <c r="Y120" i="1"/>
  <c r="S120" i="1"/>
  <c r="M120" i="1"/>
  <c r="AE119" i="1"/>
  <c r="Y119" i="1"/>
  <c r="S119" i="1"/>
  <c r="M119" i="1"/>
  <c r="AE118" i="1"/>
  <c r="Y118" i="1"/>
  <c r="S118" i="1"/>
  <c r="M118" i="1"/>
  <c r="AF117" i="1"/>
  <c r="AE117" i="1"/>
  <c r="Y117" i="1"/>
  <c r="S117" i="1"/>
  <c r="M117" i="1"/>
  <c r="AE140" i="1"/>
  <c r="Y140" i="1"/>
  <c r="S140" i="1"/>
  <c r="M140" i="1"/>
  <c r="AE139" i="1"/>
  <c r="Y139" i="1"/>
  <c r="S139" i="1"/>
  <c r="M139" i="1"/>
  <c r="AE138" i="1"/>
  <c r="Y138" i="1"/>
  <c r="S138" i="1"/>
  <c r="M138" i="1"/>
  <c r="AE137" i="1"/>
  <c r="Y137" i="1"/>
  <c r="S137" i="1"/>
  <c r="M137" i="1"/>
  <c r="AE136" i="1"/>
  <c r="Y136" i="1"/>
  <c r="S136" i="1"/>
  <c r="M136" i="1"/>
  <c r="AE135" i="1"/>
  <c r="Y135" i="1"/>
  <c r="S135" i="1"/>
  <c r="M135" i="1"/>
  <c r="AE134" i="1"/>
  <c r="Y134" i="1"/>
  <c r="S134" i="1"/>
  <c r="M134" i="1"/>
  <c r="AE133" i="1"/>
  <c r="Y133" i="1"/>
  <c r="S133" i="1"/>
  <c r="M133" i="1"/>
  <c r="AE132" i="1"/>
  <c r="Y132" i="1"/>
  <c r="S132" i="1"/>
  <c r="M132" i="1"/>
  <c r="AE131" i="1"/>
  <c r="Y131" i="1"/>
  <c r="S131" i="1"/>
  <c r="M131" i="1"/>
  <c r="AE130" i="1"/>
  <c r="Y130" i="1"/>
  <c r="S130" i="1"/>
  <c r="M130" i="1"/>
  <c r="AE129" i="1"/>
  <c r="Y129" i="1"/>
  <c r="S129" i="1"/>
  <c r="M129" i="1"/>
  <c r="AE128" i="1"/>
  <c r="Y128" i="1"/>
  <c r="S128" i="1"/>
  <c r="M128" i="1"/>
  <c r="AE127" i="1"/>
  <c r="Y127" i="1"/>
  <c r="S127" i="1"/>
  <c r="M127" i="1"/>
  <c r="AE126" i="1"/>
  <c r="Y126" i="1"/>
  <c r="S126" i="1"/>
  <c r="M126" i="1"/>
  <c r="AF125" i="1"/>
  <c r="AE125" i="1"/>
  <c r="Y125" i="1"/>
  <c r="S125" i="1"/>
  <c r="M125" i="1"/>
  <c r="AE116" i="1"/>
  <c r="Y116" i="1"/>
  <c r="S116" i="1"/>
  <c r="M116" i="1"/>
  <c r="AE115" i="1"/>
  <c r="Y115" i="1"/>
  <c r="S115" i="1"/>
  <c r="M115" i="1"/>
  <c r="AE114" i="1"/>
  <c r="Y114" i="1"/>
  <c r="S114" i="1"/>
  <c r="M114" i="1"/>
  <c r="AE113" i="1"/>
  <c r="Y113" i="1"/>
  <c r="S113" i="1"/>
  <c r="M113" i="1"/>
  <c r="AE112" i="1"/>
  <c r="Y112" i="1"/>
  <c r="S112" i="1"/>
  <c r="M112" i="1"/>
  <c r="AE111" i="1"/>
  <c r="Y111" i="1"/>
  <c r="S111" i="1"/>
  <c r="M111" i="1"/>
  <c r="AE110" i="1"/>
  <c r="Y110" i="1"/>
  <c r="S110" i="1"/>
  <c r="M110" i="1"/>
  <c r="AE103" i="1"/>
  <c r="Y103" i="1"/>
  <c r="S103" i="1"/>
  <c r="M103" i="1"/>
  <c r="AE100" i="1"/>
  <c r="Y100" i="1"/>
  <c r="S100" i="1"/>
  <c r="M100" i="1"/>
  <c r="AE99" i="1"/>
  <c r="Y99" i="1"/>
  <c r="S99" i="1"/>
  <c r="M99" i="1"/>
  <c r="AE98" i="1"/>
  <c r="Y98" i="1"/>
  <c r="S98" i="1"/>
  <c r="M98" i="1"/>
  <c r="AE97" i="1"/>
  <c r="Y97" i="1"/>
  <c r="S97" i="1"/>
  <c r="M97" i="1"/>
  <c r="AE96" i="1"/>
  <c r="Y96" i="1"/>
  <c r="S96" i="1"/>
  <c r="M96" i="1"/>
  <c r="AE95" i="1"/>
  <c r="Y95" i="1"/>
  <c r="S95" i="1"/>
  <c r="M95" i="1"/>
  <c r="AE94" i="1"/>
  <c r="Y94" i="1"/>
  <c r="S94" i="1"/>
  <c r="M94" i="1"/>
  <c r="AE93" i="1"/>
  <c r="Y93" i="1"/>
  <c r="S93" i="1"/>
  <c r="M93" i="1"/>
  <c r="AE92" i="1"/>
  <c r="Y92" i="1"/>
  <c r="S92" i="1"/>
  <c r="M92" i="1"/>
  <c r="AE91" i="1"/>
  <c r="Y91" i="1"/>
  <c r="S91" i="1"/>
  <c r="M91" i="1"/>
  <c r="AE90" i="1"/>
  <c r="Y90" i="1"/>
  <c r="S90" i="1"/>
  <c r="M90" i="1"/>
  <c r="AE89" i="1"/>
  <c r="Y89" i="1"/>
  <c r="S89" i="1"/>
  <c r="M89" i="1"/>
  <c r="AE88" i="1"/>
  <c r="Y88" i="1"/>
  <c r="S88" i="1"/>
  <c r="M88" i="1"/>
  <c r="AE87" i="1"/>
  <c r="Y87" i="1"/>
  <c r="S87" i="1"/>
  <c r="M87" i="1"/>
  <c r="AF86" i="1"/>
  <c r="AE86" i="1"/>
  <c r="Y86" i="1"/>
  <c r="S86" i="1"/>
  <c r="M86" i="1"/>
  <c r="AE84" i="1"/>
  <c r="Y84" i="1"/>
  <c r="S84" i="1"/>
  <c r="M84" i="1"/>
  <c r="AE83" i="1"/>
  <c r="Y83" i="1"/>
  <c r="S83" i="1"/>
  <c r="M83" i="1"/>
  <c r="AE82" i="1"/>
  <c r="Y82" i="1"/>
  <c r="S82" i="1"/>
  <c r="M82" i="1"/>
  <c r="AE81" i="1"/>
  <c r="Y81" i="1"/>
  <c r="S81" i="1"/>
  <c r="M81" i="1"/>
  <c r="AE80" i="1"/>
  <c r="Y80" i="1"/>
  <c r="S80" i="1"/>
  <c r="M80" i="1"/>
  <c r="AE79" i="1"/>
  <c r="Y79" i="1"/>
  <c r="S79" i="1"/>
  <c r="M79" i="1"/>
  <c r="AE78" i="1"/>
  <c r="Y78" i="1"/>
  <c r="S78" i="1"/>
  <c r="M78" i="1"/>
  <c r="AE77" i="1"/>
  <c r="Y77" i="1"/>
  <c r="S77" i="1"/>
  <c r="M77" i="1"/>
  <c r="AE76" i="1"/>
  <c r="Y76" i="1"/>
  <c r="S76" i="1"/>
  <c r="M76" i="1"/>
  <c r="AE75" i="1"/>
  <c r="Y75" i="1"/>
  <c r="S75" i="1"/>
  <c r="M75" i="1"/>
  <c r="AE74" i="1"/>
  <c r="Y74" i="1"/>
  <c r="S74" i="1"/>
  <c r="M74" i="1"/>
  <c r="AF73" i="1"/>
  <c r="AE73" i="1"/>
  <c r="Y73" i="1"/>
  <c r="S73" i="1"/>
  <c r="M73" i="1"/>
  <c r="AF85" i="1"/>
  <c r="AE85" i="1"/>
  <c r="Y85" i="1"/>
  <c r="S85" i="1"/>
  <c r="M85" i="1"/>
  <c r="AE67" i="1"/>
  <c r="Y67" i="1"/>
  <c r="S67" i="1"/>
  <c r="M67" i="1"/>
  <c r="AF66" i="1"/>
  <c r="AE66" i="1"/>
  <c r="Y66" i="1"/>
  <c r="S66" i="1"/>
  <c r="M66" i="1"/>
  <c r="AE65" i="1"/>
  <c r="Y65" i="1"/>
  <c r="S65" i="1"/>
  <c r="M65" i="1"/>
  <c r="AF64" i="1"/>
  <c r="AE64" i="1"/>
  <c r="Y64" i="1"/>
  <c r="S64" i="1"/>
  <c r="M64" i="1"/>
  <c r="AE59" i="1"/>
  <c r="Y59" i="1"/>
  <c r="S59" i="1"/>
  <c r="M59" i="1"/>
  <c r="AE58" i="1"/>
  <c r="Y58" i="1"/>
  <c r="S58" i="1"/>
  <c r="M58" i="1"/>
  <c r="AE57" i="1"/>
  <c r="Y57" i="1"/>
  <c r="S57" i="1"/>
  <c r="M57" i="1"/>
  <c r="AF56" i="1"/>
  <c r="AE56" i="1"/>
  <c r="Y56" i="1"/>
  <c r="S56" i="1"/>
  <c r="M56" i="1"/>
  <c r="AE53" i="1"/>
  <c r="Y53" i="1"/>
  <c r="S53" i="1"/>
  <c r="M53" i="1"/>
  <c r="AE52" i="1"/>
  <c r="Y52" i="1"/>
  <c r="S52" i="1"/>
  <c r="M52" i="1"/>
  <c r="AE46" i="1"/>
  <c r="Y46" i="1"/>
  <c r="S46" i="1"/>
  <c r="M46" i="1"/>
  <c r="AE45" i="1"/>
  <c r="Y45" i="1"/>
  <c r="S45" i="1"/>
  <c r="M45" i="1"/>
  <c r="AE44" i="1"/>
  <c r="Y44" i="1"/>
  <c r="S44" i="1"/>
  <c r="M44" i="1"/>
  <c r="AE43" i="1"/>
  <c r="Y43" i="1"/>
  <c r="S43" i="1"/>
  <c r="M43" i="1"/>
  <c r="AF42" i="1"/>
  <c r="AE42" i="1"/>
  <c r="Y42" i="1"/>
  <c r="S42" i="1"/>
  <c r="M42" i="1"/>
  <c r="AE41" i="1"/>
  <c r="Y41" i="1"/>
  <c r="S41" i="1"/>
  <c r="M41" i="1"/>
  <c r="AE40" i="1"/>
  <c r="Y40" i="1"/>
  <c r="S40" i="1"/>
  <c r="M40" i="1"/>
  <c r="AE39" i="1"/>
  <c r="Y39" i="1"/>
  <c r="S39" i="1"/>
  <c r="M39" i="1"/>
  <c r="AF38" i="1"/>
  <c r="AE38" i="1"/>
  <c r="Y38" i="1"/>
  <c r="S38" i="1"/>
  <c r="M38" i="1"/>
  <c r="AE13" i="1"/>
  <c r="AE14" i="1"/>
  <c r="AE15" i="1"/>
  <c r="AE16" i="1"/>
  <c r="AE17" i="1"/>
  <c r="AE18" i="1"/>
  <c r="Y18" i="1"/>
  <c r="Y17" i="1"/>
  <c r="Y16" i="1"/>
  <c r="Y15" i="1"/>
  <c r="Y14" i="1"/>
  <c r="S18" i="1"/>
  <c r="S17" i="1"/>
  <c r="S16" i="1"/>
  <c r="S15" i="1"/>
  <c r="S14" i="1"/>
  <c r="Y13" i="1"/>
  <c r="S13" i="1"/>
  <c r="M18" i="1"/>
  <c r="M17" i="1"/>
  <c r="M16" i="1"/>
  <c r="M15" i="1"/>
  <c r="M14" i="1"/>
  <c r="M13" i="1"/>
  <c r="AE36" i="1"/>
  <c r="Y36" i="1"/>
  <c r="S36" i="1"/>
  <c r="M36" i="1"/>
  <c r="AE35" i="1"/>
  <c r="Y35" i="1"/>
  <c r="S35" i="1"/>
  <c r="M35" i="1"/>
  <c r="AE34" i="1"/>
  <c r="Y34" i="1"/>
  <c r="S34" i="1"/>
  <c r="M34" i="1"/>
  <c r="AE33" i="1"/>
  <c r="Y33" i="1"/>
  <c r="S33" i="1"/>
  <c r="M33" i="1"/>
  <c r="M37" i="1"/>
  <c r="S37" i="1"/>
  <c r="Y37" i="1"/>
  <c r="AE37" i="1"/>
  <c r="AE27" i="1"/>
  <c r="Y27" i="1"/>
  <c r="S27" i="1"/>
  <c r="M27" i="1"/>
  <c r="AE26" i="1"/>
  <c r="Y26" i="1"/>
  <c r="S26" i="1"/>
  <c r="M26" i="1"/>
  <c r="AE28" i="1"/>
  <c r="Y28" i="1"/>
  <c r="S28" i="1"/>
  <c r="M28" i="1"/>
  <c r="AE32" i="1"/>
  <c r="Y32" i="1"/>
  <c r="S32" i="1"/>
  <c r="M32" i="1"/>
  <c r="AF31" i="1"/>
  <c r="AE31" i="1"/>
  <c r="Y31" i="1"/>
  <c r="S31" i="1"/>
  <c r="M31" i="1"/>
  <c r="AF13" i="1"/>
  <c r="AE30" i="1"/>
  <c r="Y30" i="1"/>
  <c r="S30" i="1"/>
  <c r="M30" i="1"/>
  <c r="AE29" i="1"/>
  <c r="Y29" i="1"/>
  <c r="S29" i="1"/>
  <c r="M29" i="1"/>
  <c r="AE25" i="1"/>
  <c r="Y25" i="1"/>
  <c r="S25" i="1"/>
  <c r="M25" i="1"/>
  <c r="AF24" i="1"/>
  <c r="AE24" i="1"/>
  <c r="Y24" i="1"/>
  <c r="S24" i="1"/>
  <c r="M24" i="1"/>
  <c r="H28" i="5" l="1"/>
  <c r="H29" i="5" s="1"/>
  <c r="H21" i="5"/>
  <c r="H20" i="5"/>
  <c r="H19" i="5"/>
  <c r="H18" i="5"/>
  <c r="H17" i="5"/>
  <c r="H16" i="5"/>
  <c r="H15" i="5"/>
  <c r="H14" i="5"/>
  <c r="H13" i="5"/>
  <c r="H23" i="5" s="1"/>
  <c r="AE63" i="1" l="1"/>
  <c r="Y63" i="1"/>
  <c r="S63" i="1"/>
  <c r="M63" i="1"/>
  <c r="AF60" i="1"/>
  <c r="AE60" i="1"/>
  <c r="Y60" i="1"/>
  <c r="S60" i="1"/>
  <c r="M60" i="1"/>
  <c r="AF52" i="1" l="1"/>
  <c r="AE55" i="1"/>
  <c r="Y55" i="1"/>
  <c r="S55" i="1"/>
  <c r="M55" i="1"/>
  <c r="AE54" i="1"/>
  <c r="Y54" i="1"/>
  <c r="S54" i="1"/>
  <c r="M54" i="1"/>
  <c r="D16" i="2" l="1"/>
  <c r="C16" i="2"/>
</calcChain>
</file>

<file path=xl/sharedStrings.xml><?xml version="1.0" encoding="utf-8"?>
<sst xmlns="http://schemas.openxmlformats.org/spreadsheetml/2006/main" count="872" uniqueCount="288">
  <si>
    <t>Term Total</t>
  </si>
  <si>
    <t>Service MRC</t>
  </si>
  <si>
    <t>36 Month Term</t>
  </si>
  <si>
    <t>Vendor Name</t>
  </si>
  <si>
    <t>Service</t>
  </si>
  <si>
    <t>Start Date</t>
  </si>
  <si>
    <t>4-Strand Dark Fiber</t>
  </si>
  <si>
    <t>60 Month Term</t>
  </si>
  <si>
    <t>Special Construction
NRC</t>
  </si>
  <si>
    <t>Other NRC Installation</t>
  </si>
  <si>
    <t>1 Gbps - Lit Fiber</t>
  </si>
  <si>
    <t>10 Gbps - Lit Fiber</t>
  </si>
  <si>
    <t>To be completed only after being awarded a contract that includes special construction.</t>
  </si>
  <si>
    <t xml:space="preserve">Please provide all of the details requested below of each route's endpoint the proposed fiber network that is being constructed. </t>
  </si>
  <si>
    <t>Route Start Point</t>
  </si>
  <si>
    <t>Route Endpoint</t>
  </si>
  <si>
    <t>Start Point Name (Include BEN Name, if applicable)</t>
  </si>
  <si>
    <t>Latitude</t>
  </si>
  <si>
    <t>Longitude</t>
  </si>
  <si>
    <t>End Point Name (Include BEN Name and Number, if applicable)</t>
  </si>
  <si>
    <t>Please provide the information requested below for the whole project:</t>
  </si>
  <si>
    <t>Plant Mix:</t>
  </si>
  <si>
    <t>Plant Type</t>
  </si>
  <si>
    <t>Expected Plant Mix</t>
  </si>
  <si>
    <t>Existing Plant Mix</t>
  </si>
  <si>
    <t>Average Cost per Foot for Type of Plant Mix</t>
  </si>
  <si>
    <t xml:space="preserve">Please indicate what % of build will be Aerial. </t>
  </si>
  <si>
    <t xml:space="preserve">Please indicate what % of build will be Direct Buried. </t>
  </si>
  <si>
    <t xml:space="preserve">Please indicate what % of build will be Buried with Conduit (underground).   </t>
  </si>
  <si>
    <t>Total (of the three categories above must = 1)</t>
  </si>
  <si>
    <t>N/A</t>
  </si>
  <si>
    <t>Electronics Cost Detail</t>
  </si>
  <si>
    <t>(DOES NOT APPLY TO LIT FIBER REQUESTS)</t>
  </si>
  <si>
    <t>Material</t>
  </si>
  <si>
    <t>Labor</t>
  </si>
  <si>
    <t xml:space="preserve">Please provide the cost of Material and Labor for Customer Premise Equipment (CPE) needed to light the fiber being built. </t>
  </si>
  <si>
    <t xml:space="preserve">Please provide the cost of Material and Labor for Core Equipment needed to light the fiber being built. </t>
  </si>
  <si>
    <t xml:space="preserve">If you are not seeking any E-rate funding for CPE or Core Equipment needed to light the fiber, please explain why. </t>
  </si>
  <si>
    <t>Count of Remote Nodes by Speed</t>
  </si>
  <si>
    <t>In your network , how many facilities/service location will be  provided a 1gbps or less circuit to the hub/demarc?</t>
  </si>
  <si>
    <t xml:space="preserve">In your network, how many facilities/service locations  will be provided at greater than 1gbps circuit to the hub/dermarc? </t>
  </si>
  <si>
    <t>Node Count</t>
  </si>
  <si>
    <t>Core/Host Node Detail</t>
  </si>
  <si>
    <t xml:space="preserve">At the network Hub, there is generally either a router or a switch to which the circuits from service locations/facilities connect. </t>
  </si>
  <si>
    <t>Active Ports</t>
  </si>
  <si>
    <t xml:space="preserve">On the equipment located at the Hub, how many ports are connecting a service location at the speed of 1gbps or less ?  </t>
  </si>
  <si>
    <t xml:space="preserve">On the equipment located at the Hub, how many ports are connecting a service location at the speed of greater  than 1gbps but less than or equal to 10gbps?  </t>
  </si>
  <si>
    <t>Short Name</t>
  </si>
  <si>
    <t>Site</t>
  </si>
  <si>
    <t>Address</t>
  </si>
  <si>
    <t>IU13-Lanc</t>
  </si>
  <si>
    <t>1020 New Holland Ave, Lancaster PA 17601</t>
  </si>
  <si>
    <t>Underground access needs to be provided from New Holland Avenue to the north end of the building beside the pad where the generator is located. Conduit needs to be routed into the basement and then up through an existing penetration in the floor into the data center. Inside cable is route is approximately 50 feet.</t>
  </si>
  <si>
    <t>IU13-Leb</t>
  </si>
  <si>
    <t>1000 S 8th Street, Lebanon PA 17042</t>
  </si>
  <si>
    <t>Follow existing underground fiber route from the corner or Orange Street and Eighth Avenue to the east side of the tennis courts and into the basement. Approx 200 feet from basement entrance to first floor data center.</t>
  </si>
  <si>
    <t>111 S Penn St, Manheim PA 17545</t>
  </si>
  <si>
    <t>EASD-HS</t>
  </si>
  <si>
    <t>240 Month Term -  Dark Fiber Only</t>
  </si>
  <si>
    <t>Dark Fiber count</t>
  </si>
  <si>
    <t>Taxes and Fees on MRC</t>
  </si>
  <si>
    <t>Z-Location</t>
  </si>
  <si>
    <t>120 Month Term - Dark Fiber Only</t>
  </si>
  <si>
    <t>n/a</t>
  </si>
  <si>
    <t>Vendor Notes</t>
  </si>
  <si>
    <t>200 W Weis St, Topton, PA 19562</t>
  </si>
  <si>
    <t>Lit service minimum bandwidth (Gbps)</t>
  </si>
  <si>
    <t>Minimum Bandwidth
(Gbps)</t>
  </si>
  <si>
    <t>Total Taxes and Fees on NRC</t>
  </si>
  <si>
    <t>IU13-CEC</t>
  </si>
  <si>
    <t>Estimated Time to Delivery (days)</t>
  </si>
  <si>
    <t>IU13 Central Education Center</t>
  </si>
  <si>
    <t>Entry conduit on west side of building along Penn St. Conuit opens to basement crawl space, then into building MDF less than 300' from street.</t>
  </si>
  <si>
    <t>IU13 - Reading HS NIF</t>
  </si>
  <si>
    <t>801 N 13th St, Reading, PA 19604</t>
  </si>
  <si>
    <t>Brandywine Heights Intermediate-MS
200 W Weis St, Topton, PA 19562</t>
  </si>
  <si>
    <t>Brandywine Heights Intermediate-MS</t>
  </si>
  <si>
    <t>Z-Location
(column duplicated here for ease of use)</t>
  </si>
  <si>
    <r>
      <rPr>
        <b/>
        <sz val="22"/>
        <color theme="1"/>
        <rFont val="Calibri (Body)"/>
      </rPr>
      <t>IU13 WAN Consortium</t>
    </r>
    <r>
      <rPr>
        <b/>
        <sz val="18"/>
        <color theme="1"/>
        <rFont val="Calibri (Body)"/>
      </rPr>
      <t xml:space="preserve">
</t>
    </r>
    <r>
      <rPr>
        <sz val="18"/>
        <color theme="1"/>
        <rFont val="Calibri (Body)"/>
      </rPr>
      <t>Leased Lit Fiber -or- Transport Only - No ISP Service Included -or- Dark Fiber Lease</t>
    </r>
  </si>
  <si>
    <t>IU13-1C</t>
  </si>
  <si>
    <t>IU13-RdgHS-NIF</t>
  </si>
  <si>
    <t>803 Oak Blvd, Ephrata, PA 17522</t>
  </si>
  <si>
    <t>Ephrata Area HS</t>
  </si>
  <si>
    <t>1 E Cumberland St, Lebanon, PA 17042</t>
  </si>
  <si>
    <t>IU13 - 1 Cumberland Street</t>
  </si>
  <si>
    <t>IU 13 Consortia</t>
  </si>
  <si>
    <t>BIDDER INFORMATION:</t>
  </si>
  <si>
    <t>Company Name:</t>
  </si>
  <si>
    <t>Company SPIN:</t>
  </si>
  <si>
    <t>Contact Name:</t>
  </si>
  <si>
    <t>Contact E-mail:</t>
  </si>
  <si>
    <t>Contact Phone:</t>
  </si>
  <si>
    <t>To Be Completed by Vendor</t>
  </si>
  <si>
    <t>Only required for vendors submitting equivalent product line quotes (different manufacturer than Column C)</t>
  </si>
  <si>
    <r>
      <t xml:space="preserve">School/Building Name             </t>
    </r>
    <r>
      <rPr>
        <sz val="10"/>
        <color theme="1"/>
        <rFont val="Calibri"/>
        <family val="2"/>
        <scheme val="minor"/>
      </rPr>
      <t>(Optional)</t>
    </r>
  </si>
  <si>
    <t>Preferred Manufacturer Name or Equivalent</t>
  </si>
  <si>
    <r>
      <rPr>
        <b/>
        <sz val="11"/>
        <color theme="1"/>
        <rFont val="Calibri"/>
        <family val="2"/>
        <scheme val="minor"/>
      </rPr>
      <t>Description</t>
    </r>
    <r>
      <rPr>
        <b/>
        <sz val="10"/>
        <color theme="1"/>
        <rFont val="Calibri"/>
        <family val="2"/>
        <scheme val="minor"/>
      </rPr>
      <t xml:space="preserve"> </t>
    </r>
    <r>
      <rPr>
        <sz val="10"/>
        <color theme="1"/>
        <rFont val="Calibri"/>
        <family val="2"/>
        <scheme val="minor"/>
      </rPr>
      <t>(optional)</t>
    </r>
  </si>
  <si>
    <t>Model Number (SKU)</t>
  </si>
  <si>
    <t>Estimated Quantity</t>
  </si>
  <si>
    <t>Price/Unit</t>
  </si>
  <si>
    <r>
      <t>Extended Price</t>
    </r>
    <r>
      <rPr>
        <b/>
        <sz val="9"/>
        <color theme="1"/>
        <rFont val="Calibri"/>
        <family val="2"/>
        <scheme val="minor"/>
      </rPr>
      <t xml:space="preserve"> (quantity * unit price)</t>
    </r>
  </si>
  <si>
    <t>Equivalent Make</t>
  </si>
  <si>
    <t>Equivalent Model</t>
  </si>
  <si>
    <t>Has the equivalent equipment met the compatibility requirements listed below, if any, and have you attached the required proof of quality and functionality equivalency?  Yes/No</t>
  </si>
  <si>
    <t>Switches</t>
  </si>
  <si>
    <t>Ciena</t>
  </si>
  <si>
    <t>CIENA : 3930/3932/5142/3926,AC PLUGGABLE POWER SUPPLY,WIDE RANGE 120/240V</t>
  </si>
  <si>
    <t xml:space="preserve">170-0014-900 </t>
  </si>
  <si>
    <t>CIENA : 3926M,(2)100M/1G SFP,(6)10/1G SFP+,(1)OPTION SLOT,EXT. TEMP,(2)SLOTS AC/DC PWR SUP</t>
  </si>
  <si>
    <t>CIENA : SAOS ADVANCED ETHERNET &amp; OAM PERPETUAL SOFTWARE LICENSE FOR 3926M</t>
  </si>
  <si>
    <t>S70-0042-900</t>
  </si>
  <si>
    <t>CIENA : SAOS ADVANCED 10G PERPETUAL SOFTWARE LICENSE FOR 3926M</t>
  </si>
  <si>
    <t>S70-0042-905</t>
  </si>
  <si>
    <t>CIENA : SAOS ADVANCED SECURITY PERPETUAL SOFTWARE LICENSE FOR 3926M</t>
  </si>
  <si>
    <t>S70-0042-906</t>
  </si>
  <si>
    <t>AC POWER CORD, IEC C13, 5-15P, 125VAC, 10A, 10FT</t>
  </si>
  <si>
    <t>170-0044-900</t>
  </si>
  <si>
    <t>80M-3926-HWM</t>
  </si>
  <si>
    <t>80M-3926-SSP-SEL</t>
  </si>
  <si>
    <t>80M-MCPBA-SEL</t>
  </si>
  <si>
    <t>MCP BASE SW PERP SCALE VIR RTU</t>
  </si>
  <si>
    <t>S16-RTU-MCPBA</t>
  </si>
  <si>
    <t>Compatibility/Interoperability Requirements - To Be Completed by School</t>
  </si>
  <si>
    <t>If vendors are bidding an "equivalent" product line that is different than what is listed in Column C, the products must be equivalent in quality and functionality, and must be fully interoperable and compatible with the District’s existing equipment/systems which are as follows:</t>
  </si>
  <si>
    <t xml:space="preserve">Schools:  List below what existing equipment/software/systems any proposed equivalent equipment must be fully compatible with.  Be specific. </t>
  </si>
  <si>
    <t>Must be compatible with Ciena MCP management suite.</t>
  </si>
  <si>
    <t>Must be compatible with Ciena's implementation of G.8032 Ethernet Ring Protection Switching.</t>
  </si>
  <si>
    <r>
      <t xml:space="preserve">Equipment Category </t>
    </r>
    <r>
      <rPr>
        <sz val="12"/>
        <color theme="1"/>
        <rFont val="Calibri"/>
        <family val="2"/>
        <scheme val="minor"/>
      </rPr>
      <t>(wireless, routers, switches, UPS, cabling, firewalls, etc.)</t>
    </r>
  </si>
  <si>
    <t>170-3926-904</t>
  </si>
  <si>
    <r>
      <rPr>
        <b/>
        <sz val="10"/>
        <rFont val="Calibri"/>
        <family val="2"/>
        <scheme val="minor"/>
      </rPr>
      <t>5 YEARS</t>
    </r>
    <r>
      <rPr>
        <sz val="10"/>
        <rFont val="Calibri"/>
        <family val="2"/>
        <scheme val="minor"/>
      </rPr>
      <t xml:space="preserve"> 3926 STANDARD HARDWARE REPAIR 10-DAY</t>
    </r>
  </si>
  <si>
    <r>
      <rPr>
        <b/>
        <sz val="10"/>
        <rFont val="Calibri"/>
        <family val="2"/>
        <scheme val="minor"/>
      </rPr>
      <t>5 YEARS</t>
    </r>
    <r>
      <rPr>
        <sz val="10"/>
        <rFont val="Calibri"/>
        <family val="2"/>
        <scheme val="minor"/>
      </rPr>
      <t xml:space="preserve"> 3926 SELECT SUPPORT</t>
    </r>
  </si>
  <si>
    <r>
      <rPr>
        <b/>
        <sz val="10"/>
        <color theme="1"/>
        <rFont val="Calibri"/>
        <family val="2"/>
        <scheme val="minor"/>
      </rPr>
      <t>5 YEARS</t>
    </r>
    <r>
      <rPr>
        <sz val="10"/>
        <color theme="1"/>
        <rFont val="Calibri"/>
        <family val="2"/>
        <scheme val="minor"/>
      </rPr>
      <t xml:space="preserve"> MCP BASE SW BP SELECT SUPPORT SUBSCRIPTION</t>
    </r>
  </si>
  <si>
    <t>Other Vendor Notes may be entered below, as needed.</t>
  </si>
  <si>
    <t>IU13-ACM-NIF</t>
  </si>
  <si>
    <t>CVSD-MS</t>
  </si>
  <si>
    <t>ELCO-MS</t>
  </si>
  <si>
    <t>CVSD-BT</t>
  </si>
  <si>
    <t>DOSD-PRI</t>
  </si>
  <si>
    <t>COSD-MS</t>
  </si>
  <si>
    <t>HESD-EPES</t>
  </si>
  <si>
    <t>HESD-FES</t>
  </si>
  <si>
    <t>HESD-MES</t>
  </si>
  <si>
    <t>HESD-RES</t>
  </si>
  <si>
    <t>HESD-LEC</t>
  </si>
  <si>
    <t>Building Entry and Demarc Special Notes</t>
  </si>
  <si>
    <t>BHASD-MS</t>
  </si>
  <si>
    <t>Ephrata Middle School</t>
  </si>
  <si>
    <t>EASD-MS</t>
  </si>
  <si>
    <t>957 Hammon Ave, Ephrata, PA 17522</t>
  </si>
  <si>
    <t>IU13-RdgAdm-NIF</t>
  </si>
  <si>
    <t>IU13 - Reading Admin NIF</t>
  </si>
  <si>
    <t>800 Washington St, Reading, PA 19601</t>
  </si>
  <si>
    <t>CWCA-HQ</t>
  </si>
  <si>
    <t>Commonwealth Charter Academy - HQ</t>
  </si>
  <si>
    <t>1 Innovation Way, Harrisburg, PA 17110</t>
  </si>
  <si>
    <t>HESD-HS</t>
  </si>
  <si>
    <t>COSD-HS</t>
  </si>
  <si>
    <t>COSD-RE</t>
  </si>
  <si>
    <t>COSD-AE</t>
  </si>
  <si>
    <t>IU13-Phila Colo NIF</t>
  </si>
  <si>
    <t>IU13-Reading HS NIF</t>
  </si>
  <si>
    <t>IU13-Reading Admin NIF</t>
  </si>
  <si>
    <t>401 N Broad St, Suite 210, Philadelphia, PA 19108</t>
  </si>
  <si>
    <t>Cocalico High School</t>
  </si>
  <si>
    <t>810 S 4th St, Denver PA 17517-0800</t>
  </si>
  <si>
    <t>Reamstown Elementary School</t>
  </si>
  <si>
    <t>44 S Reamstown Rd, Reamstown, PA 17567-0248</t>
  </si>
  <si>
    <t>Adamstown Elementary School</t>
  </si>
  <si>
    <t>256 W Main St, Adamstown, PA 19501-0395</t>
  </si>
  <si>
    <t>Cocalico Middle School</t>
  </si>
  <si>
    <t>650 S 6th St, Denver, PA 17517-0800</t>
  </si>
  <si>
    <t>Donegal Primary School</t>
  </si>
  <si>
    <t>1055 Koser Rd, Mount Joy, PA 17552</t>
  </si>
  <si>
    <t>Hempfield Senior High School</t>
  </si>
  <si>
    <t>200 Stanley Ave, Landisville, PA 17538-1220</t>
  </si>
  <si>
    <t>Landisville Education Center</t>
  </si>
  <si>
    <t>220 Church St, Landisville, PA 17538</t>
  </si>
  <si>
    <t>Fiber entry through Buchanan wing/office via conduits from Kauffman Road.</t>
  </si>
  <si>
    <t>East Petersburg Elementary School</t>
  </si>
  <si>
    <t>5700 Lemon St, East Petersburg, PA 17520-1327</t>
  </si>
  <si>
    <t>Farmdale Elementary School</t>
  </si>
  <si>
    <t>695 Prospect Rd, Mount Joy, PA 17552-9327</t>
  </si>
  <si>
    <t>Mountville Elementary School</t>
  </si>
  <si>
    <t>Rohrerstown Elementary School</t>
  </si>
  <si>
    <t>2200 Noll Dr, Lancasrter, PA 17603</t>
  </si>
  <si>
    <t>CONS</t>
  </si>
  <si>
    <t>Conestoga Christian School</t>
  </si>
  <si>
    <t>2760 Main St, Morgantown, PA 19543-9455</t>
  </si>
  <si>
    <t>Eastern Lebanon Co Middle School</t>
  </si>
  <si>
    <t>60 Evergreen Dr, Myerstown, PA 17067-2611</t>
  </si>
  <si>
    <t>Brownstown Elementary School</t>
  </si>
  <si>
    <t>51 School Lane, Brownstown, PA 17508</t>
  </si>
  <si>
    <t>Gerald G. Huesken Middle School</t>
  </si>
  <si>
    <t>2426 Old Philadelphia Pk, Lancaster, PA 17602</t>
  </si>
  <si>
    <t>CVSD-ST-Old</t>
  </si>
  <si>
    <t>Smoketown Elementary School (Old Location)</t>
  </si>
  <si>
    <t>CAIU-15-Admin</t>
  </si>
  <si>
    <t>Capital Area IU 15 Administration Building</t>
  </si>
  <si>
    <t>55 Miller St, Summerdale, PA 17093</t>
  </si>
  <si>
    <t>RMSD-SLMS</t>
  </si>
  <si>
    <t>RMSD-PCHS</t>
  </si>
  <si>
    <t>Springton Lake Middle School</t>
  </si>
  <si>
    <t>1900 N Providence Rd, Media, PA 19063-1951</t>
  </si>
  <si>
    <t>Penncrest High School</t>
  </si>
  <si>
    <t>134 Barren Rd, Media, PA 19063-4505</t>
  </si>
  <si>
    <t>10 Deisher Ln, Kutztown, PA 19530-9288</t>
  </si>
  <si>
    <t>Kutztown Sr High School</t>
  </si>
  <si>
    <t>50 Trexler Ave, Kutztown, PA 19530-9700</t>
  </si>
  <si>
    <t>CSIU-16-Admin</t>
  </si>
  <si>
    <t>Central Susquehanna IU 16 Admin Bldg</t>
  </si>
  <si>
    <t>90 Lawton Ln, Milton, PA 17847</t>
  </si>
  <si>
    <t>BCIU-14-HQ</t>
  </si>
  <si>
    <t>1111 Commons Blvd, Reading, PA 19605</t>
  </si>
  <si>
    <t>275 Grandview Ave, Suite 200, Camp Hill, PA 17011</t>
  </si>
  <si>
    <t>CSIU-16-CSC</t>
  </si>
  <si>
    <t>IU13-401-NIF</t>
  </si>
  <si>
    <t>LIU-12-YLC</t>
  </si>
  <si>
    <t>300 E 7th Ave, York, PA 17404</t>
  </si>
  <si>
    <t>KASD-JHS</t>
  </si>
  <si>
    <t>KASD-SHS</t>
  </si>
  <si>
    <t>2,4</t>
  </si>
  <si>
    <t>100 S Commons, Suite 126, Pittsburgh, PA 15212</t>
  </si>
  <si>
    <t>2114 Horseshoe Rd, Lancaster, PA 17601</t>
  </si>
  <si>
    <t>200 College Ave, Mountville, PA 17554</t>
  </si>
  <si>
    <t>A-Location</t>
  </si>
  <si>
    <t>IU13 - Reading HS NIF
801 N 13th St, Reading, PA 19604</t>
  </si>
  <si>
    <t xml:space="preserve">IU13 - Reading Admin NIF
800 Washington St, Reading, PA 19601
</t>
  </si>
  <si>
    <t>Commonwealth Charter Academy - HQ
1 Innovation Way, Harrisburg, PA 17110</t>
  </si>
  <si>
    <t>10 Gbps - Opt Wave</t>
  </si>
  <si>
    <t>Dark Fiber Route Feet</t>
  </si>
  <si>
    <t>20 Gbps - Lit Fiber</t>
  </si>
  <si>
    <t>20 Gbps - Opt Wave</t>
  </si>
  <si>
    <t>100 Gbps - Lit Fiber</t>
  </si>
  <si>
    <t>100 Gbps - Opt Wave</t>
  </si>
  <si>
    <t>40 Gbps - Lit Fiber</t>
  </si>
  <si>
    <t>40 Gbps - Opt Wave</t>
  </si>
  <si>
    <r>
      <rPr>
        <b/>
        <sz val="16"/>
        <color theme="1"/>
        <rFont val="Calibri"/>
        <family val="2"/>
        <scheme val="minor"/>
      </rPr>
      <t xml:space="preserve">Term Length - </t>
    </r>
    <r>
      <rPr>
        <sz val="16"/>
        <color theme="1"/>
        <rFont val="Calibri"/>
        <family val="2"/>
        <scheme val="minor"/>
      </rPr>
      <t xml:space="preserve">Most services solicit 36, 60, 120, or 240-month terms. One location also solicits a 24-month term. </t>
    </r>
    <r>
      <rPr>
        <sz val="16"/>
        <color rgb="FFFF0000"/>
        <rFont val="Calibri (Body)"/>
      </rPr>
      <t>Pay attention to column headers</t>
    </r>
    <r>
      <rPr>
        <sz val="16"/>
        <color theme="1"/>
        <rFont val="Calibri"/>
        <family val="2"/>
        <scheme val="minor"/>
      </rPr>
      <t>.</t>
    </r>
    <r>
      <rPr>
        <b/>
        <sz val="16"/>
        <color theme="1"/>
        <rFont val="Calibri"/>
        <family val="2"/>
        <scheme val="minor"/>
      </rPr>
      <t xml:space="preserve">
Special Construction NRC</t>
    </r>
    <r>
      <rPr>
        <sz val="16"/>
        <color theme="1"/>
        <rFont val="Calibri"/>
        <family val="2"/>
        <scheme val="minor"/>
      </rPr>
      <t xml:space="preserve"> - Non-Recurring Charge (NRC) for E-rate Special Construction.
</t>
    </r>
    <r>
      <rPr>
        <b/>
        <sz val="16"/>
        <color theme="1"/>
        <rFont val="Calibri"/>
        <family val="2"/>
        <scheme val="minor"/>
      </rPr>
      <t>Other NRC Installation</t>
    </r>
    <r>
      <rPr>
        <sz val="16"/>
        <color theme="1"/>
        <rFont val="Calibri"/>
        <family val="2"/>
        <scheme val="minor"/>
      </rPr>
      <t xml:space="preserve"> - One-time charges that are NOT Special Construction.
</t>
    </r>
    <r>
      <rPr>
        <b/>
        <sz val="16"/>
        <color theme="1"/>
        <rFont val="Calibri"/>
        <family val="2"/>
        <scheme val="minor"/>
      </rPr>
      <t>Total Taxes and Fees on NRC</t>
    </r>
    <r>
      <rPr>
        <sz val="16"/>
        <color theme="1"/>
        <rFont val="Calibri"/>
        <family val="2"/>
        <scheme val="minor"/>
      </rPr>
      <t xml:space="preserve"> - Estimate of all taxes and fees that will be applied to Total of NRC charges.
</t>
    </r>
    <r>
      <rPr>
        <b/>
        <sz val="16"/>
        <color theme="1"/>
        <rFont val="Calibri"/>
        <family val="2"/>
        <scheme val="minor"/>
      </rPr>
      <t>Service MRC</t>
    </r>
    <r>
      <rPr>
        <sz val="16"/>
        <color theme="1"/>
        <rFont val="Calibri"/>
        <family val="2"/>
        <scheme val="minor"/>
      </rPr>
      <t xml:space="preserve"> - Monthly Recurring Charge (MRC) by the service provider.
</t>
    </r>
    <r>
      <rPr>
        <b/>
        <sz val="16"/>
        <color theme="1"/>
        <rFont val="Calibri"/>
        <family val="2"/>
        <scheme val="minor"/>
      </rPr>
      <t>Taxes and Fees MRC</t>
    </r>
    <r>
      <rPr>
        <sz val="16"/>
        <color theme="1"/>
        <rFont val="Calibri"/>
        <family val="2"/>
        <scheme val="minor"/>
      </rPr>
      <t xml:space="preserve"> - Estimate of all taxes and other charges that will appear on the monthly bill.
• Pricing on this sheet is assumed to be a la carte. If you wish to propose additional solutions that are dependent on purchase of multiple circuits, you should describe those fully in your narrative response.</t>
    </r>
  </si>
  <si>
    <t>IU13 - 1 Cumberland Street
1 E Cumberland St, Lebanon, PA 17042</t>
  </si>
  <si>
    <t>Springton Lake Middle School
1900 N Providence Rd, Media, PA 19063-1951</t>
  </si>
  <si>
    <t>Penncrest High School
134 Barren Rd, Media, PA 19063-4505</t>
  </si>
  <si>
    <t>Kutztown Sr High School
50 Trexler Ave, Kutztown, PA 19530-9700</t>
  </si>
  <si>
    <t>Kutztown Jr High School (Middle School)
10 Deisher Ln, Kutztown, PA 19530-9288</t>
  </si>
  <si>
    <t>Kutztown Jr High School (Middle School)</t>
  </si>
  <si>
    <t>Central Susquehanna IU 16 Admin Bldg
90 Lawton Ln, Milton, PA 17847</t>
  </si>
  <si>
    <t>Berks County Intermediate Unit 14</t>
  </si>
  <si>
    <t>Berks County Intermediate Unit 14
1111 Commons Blvd, Reading, PA 19605</t>
  </si>
  <si>
    <t>Capital Area IU 15 Administration Building
55 Miller St, Summerdale, PA 17093</t>
  </si>
  <si>
    <t>IU12 - York Learning Center
300 E 7th Ave, York, PA 17404</t>
  </si>
  <si>
    <t>IU12 - York Learning Center</t>
  </si>
  <si>
    <t>IU16 - Center for Schools and Communities</t>
  </si>
  <si>
    <t>IU16 - Center for Schools and Communities
275 Grandview Ave, Suite 200, Camp Hill, PA 17011</t>
  </si>
  <si>
    <t>IU13-Pitt Colo NIF</t>
  </si>
  <si>
    <t>IU13-Pitt Colo NIF
100 S Commons, Suite 126, Pittsburgh, PA 15212</t>
  </si>
  <si>
    <t>Conestoga Christian School
2760 Main St, Morgantown, PA 19543-9455</t>
  </si>
  <si>
    <t>2-Strand Dark Fiber</t>
  </si>
  <si>
    <t>Smoketown Elementary School (Old Location)
2426 Old Philadelphia Pk, Lancaster, PA 17602</t>
  </si>
  <si>
    <t>Gerald G. Huesken Middle School
2114 Horseshoe Rd, Lancaster, PA 17601</t>
  </si>
  <si>
    <t>Brownstown Elementary School
51 School Lane, Brownstown, PA 17508</t>
  </si>
  <si>
    <t>Eastern Lebanon Co Middle School
60 Evergreen Dr, Myerstown, PA 17067-2611</t>
  </si>
  <si>
    <t>Hempfield Senior High School
200 Stanley Ave, Landisville, PA 17538-1220</t>
  </si>
  <si>
    <t>Reamstown Elementary School
44 S Reamstown Rd, Reamstown, PA 17567-0248</t>
  </si>
  <si>
    <t>Adamstown Elementary School
256 W Main St, Adamstown, PA 19501-0395</t>
  </si>
  <si>
    <t>Cocalico Middle School
650 S 6th St, Denver, PA 17517-0800</t>
  </si>
  <si>
    <t>East Petersburg Elementary School
5700 Lemon St, East Petersburg, PA 17520-1327</t>
  </si>
  <si>
    <t>Farmdale Elementary School
695 Prospect Rd, Mount Joy, PA 17552-9327</t>
  </si>
  <si>
    <t>Mountville Elementary School
200 College Ave, Mountville, PA 17554</t>
  </si>
  <si>
    <t>Rohrerstown Elementary School
2200 Noll Dr, Lancasrter, PA 17603</t>
  </si>
  <si>
    <r>
      <rPr>
        <b/>
        <sz val="16"/>
        <color theme="1"/>
        <rFont val="Calibri"/>
        <family val="2"/>
        <scheme val="minor"/>
      </rPr>
      <t>Multipoint-to-Multipoint:</t>
    </r>
    <r>
      <rPr>
        <sz val="16"/>
        <color theme="1"/>
        <rFont val="Calibri"/>
        <family val="2"/>
        <scheme val="minor"/>
      </rPr>
      <t xml:space="preserve">
East Petersburg Elementary School
Farmdale Elementary School
Mountville Elementary School
Rohrerstown Elementary School
Landisville Education Center</t>
    </r>
  </si>
  <si>
    <t>multipoint</t>
  </si>
  <si>
    <t>Lit Fiber:
ENS / EVP-LAN Service
1 Gbps at all sites</t>
  </si>
  <si>
    <r>
      <rPr>
        <b/>
        <sz val="16"/>
        <color theme="1"/>
        <rFont val="Calibri"/>
        <family val="2"/>
        <scheme val="minor"/>
      </rPr>
      <t>Multipoint-to-Multipoint:</t>
    </r>
    <r>
      <rPr>
        <sz val="16"/>
        <color theme="1"/>
        <rFont val="Calibri"/>
        <family val="2"/>
        <scheme val="minor"/>
      </rPr>
      <t xml:space="preserve">
East Petersburg Elementary School
Farmdale Elementary School
Mountville Elementary School
Rohrerstown Elementary School
</t>
    </r>
    <r>
      <rPr>
        <sz val="16"/>
        <color rgb="FFFF0000"/>
        <rFont val="Calibri (Body)"/>
      </rPr>
      <t>Landisville Education Center</t>
    </r>
  </si>
  <si>
    <r>
      <t xml:space="preserve">Lit Fiber:
ENS / EVP-LAN Service
1 Gbps at Elementary Sites
</t>
    </r>
    <r>
      <rPr>
        <sz val="12"/>
        <color rgb="FFFF0000"/>
        <rFont val="Calibri (Body)"/>
      </rPr>
      <t>2 Gbps at Landisville Education Cente</t>
    </r>
    <r>
      <rPr>
        <b/>
        <sz val="12"/>
        <color rgb="FFFF0000"/>
        <rFont val="Calibri"/>
        <family val="2"/>
        <scheme val="minor"/>
      </rPr>
      <t>r</t>
    </r>
  </si>
  <si>
    <t>E-rate Funding Year 2025</t>
  </si>
  <si>
    <t>5171, MODULE, (2)100G QSFP28</t>
  </si>
  <si>
    <t>170-0312-900</t>
  </si>
  <si>
    <t>S71-5171-906</t>
  </si>
  <si>
    <t>CIENA : SAOS VIRTUAL ADVANCED 100G PERPETUAL SOFTWARE LICENSE FOR 5171</t>
  </si>
  <si>
    <t>Various WAN Sites
 Exact quantities will not be known until Circuit Proposals have been evaluated.
Prices quoted here should be for one (1) switch and related line items at proportional quantities requested.</t>
  </si>
  <si>
    <r>
      <t>Proposal below to be independently scored and contracted by Cocalico School District</t>
    </r>
    <r>
      <rPr>
        <b/>
        <sz val="24"/>
        <rFont val="Calibri (Body)"/>
      </rPr>
      <t xml:space="preserve"> (for E-rate service under BEN 125794)</t>
    </r>
  </si>
  <si>
    <r>
      <t>Proposal below to be independently scored and contracted by Hempfield School District</t>
    </r>
    <r>
      <rPr>
        <b/>
        <sz val="24"/>
        <rFont val="Calibri (Body)"/>
      </rPr>
      <t xml:space="preserve"> (for E-rate service under BEN 125800)</t>
    </r>
  </si>
  <si>
    <r>
      <rPr>
        <sz val="12"/>
        <rFont val="Calibri (Body)"/>
      </rPr>
      <t>40</t>
    </r>
    <r>
      <rPr>
        <sz val="12"/>
        <rFont val="Calibri"/>
        <family val="2"/>
        <scheme val="minor"/>
      </rPr>
      <t xml:space="preserve"> Gbps - Lit Fiber</t>
    </r>
  </si>
  <si>
    <r>
      <rPr>
        <sz val="12"/>
        <rFont val="Calibri (Body)"/>
      </rPr>
      <t>40</t>
    </r>
    <r>
      <rPr>
        <sz val="12"/>
        <rFont val="Calibri"/>
        <family val="2"/>
        <scheme val="minor"/>
      </rPr>
      <t xml:space="preserve"> Gbps - Opt Wave</t>
    </r>
  </si>
  <si>
    <t>IU13 Lancaster Core</t>
  </si>
  <si>
    <r>
      <t xml:space="preserve">IU13 Lebanon Core </t>
    </r>
    <r>
      <rPr>
        <sz val="12"/>
        <color theme="1"/>
        <rFont val="Arial"/>
        <family val="2"/>
      </rPr>
      <t>(inside Lebanon</t>
    </r>
    <r>
      <rPr>
        <sz val="12"/>
        <color rgb="FF000000"/>
        <rFont val="Arial"/>
        <family val="2"/>
      </rPr>
      <t xml:space="preserve"> High School) </t>
    </r>
  </si>
  <si>
    <r>
      <rPr>
        <sz val="16"/>
        <color theme="1"/>
        <rFont val="Calibri"/>
        <family val="2"/>
        <scheme val="minor"/>
      </rPr>
      <t xml:space="preserve">If you need to add a comment about a location, do so on the "Locations Needing Service" tab
</t>
    </r>
    <r>
      <rPr>
        <b/>
        <sz val="16"/>
        <color theme="1"/>
        <rFont val="Calibri"/>
        <family val="2"/>
        <scheme val="minor"/>
      </rPr>
      <t>Vendor Name</t>
    </r>
    <r>
      <rPr>
        <sz val="16"/>
        <color theme="1"/>
        <rFont val="Calibri"/>
        <family val="2"/>
        <scheme val="minor"/>
      </rPr>
      <t xml:space="preserve"> - Your company name
</t>
    </r>
    <r>
      <rPr>
        <b/>
        <sz val="16"/>
        <color theme="1"/>
        <rFont val="Calibri"/>
        <family val="2"/>
        <scheme val="minor"/>
      </rPr>
      <t>A-Location  - Key to location names can be found on "A-Locations List" tab.
Service</t>
    </r>
    <r>
      <rPr>
        <sz val="16"/>
        <color theme="1"/>
        <rFont val="Calibri"/>
        <family val="2"/>
        <scheme val="minor"/>
      </rPr>
      <t xml:space="preserve"> - Bandwidth and Technology options (1, 10, 20, 40, or 100 Gbps Lit Fiber or Optical Wavelength Service; 2- and 4-strand Dark Fiber)
</t>
    </r>
    <r>
      <rPr>
        <b/>
        <sz val="16"/>
        <color theme="1"/>
        <rFont val="Calibri"/>
        <family val="2"/>
        <scheme val="minor"/>
      </rPr>
      <t>Dark Fiber Route Feet</t>
    </r>
    <r>
      <rPr>
        <sz val="16"/>
        <color theme="1"/>
        <rFont val="Calibri"/>
        <family val="2"/>
        <scheme val="minor"/>
      </rPr>
      <t xml:space="preserve"> - Dark Fiber proposals </t>
    </r>
    <r>
      <rPr>
        <sz val="16"/>
        <color rgb="FFFF0000"/>
        <rFont val="Calibri (Body)"/>
      </rPr>
      <t>MUST</t>
    </r>
    <r>
      <rPr>
        <sz val="16"/>
        <color theme="1"/>
        <rFont val="Calibri"/>
        <family val="2"/>
        <scheme val="minor"/>
      </rPr>
      <t xml:space="preserve"> include route feet for use on E-rate application.
</t>
    </r>
    <r>
      <rPr>
        <b/>
        <sz val="16"/>
        <color theme="1"/>
        <rFont val="Calibri"/>
        <family val="2"/>
        <scheme val="minor"/>
      </rPr>
      <t>Estimated Time to Delivery (days)</t>
    </r>
    <r>
      <rPr>
        <sz val="16"/>
        <color theme="1"/>
        <rFont val="Calibri"/>
        <family val="2"/>
        <scheme val="minor"/>
      </rPr>
      <t xml:space="preserve"> - Vendor's estimate of number of days necessary to deliver this circuit following execution of contract, or if requested in final contract, issuance of Notice to Proceed.</t>
    </r>
    <r>
      <rPr>
        <sz val="16"/>
        <rFont val="Calibri"/>
        <family val="2"/>
        <scheme val="minor"/>
      </rPr>
      <t xml:space="preserve">
</t>
    </r>
    <r>
      <rPr>
        <b/>
        <sz val="16"/>
        <color theme="1"/>
        <rFont val="Calibri"/>
        <family val="2"/>
        <scheme val="minor"/>
      </rPr>
      <t xml:space="preserve">
</t>
    </r>
    <r>
      <rPr>
        <sz val="16"/>
        <color theme="1"/>
        <rFont val="Calibri"/>
        <family val="2"/>
        <scheme val="minor"/>
      </rPr>
      <t>• You do not need to propose all service types or locations. If you are not bidding a service, leave the row blank.</t>
    </r>
  </si>
  <si>
    <t>Equipment proposals may also be used by Cocalico School District and Hempfield School District as needed to support independently contracted circuits from this RFP.</t>
  </si>
  <si>
    <t>We are requesting network equipment proposals only for purchase, not for rental or lease.</t>
  </si>
  <si>
    <r>
      <rPr>
        <b/>
        <sz val="18"/>
        <color rgb="FFFF0000"/>
        <rFont val="Calibri (Body)"/>
      </rPr>
      <t>24</t>
    </r>
    <r>
      <rPr>
        <b/>
        <sz val="18"/>
        <color rgb="FFFF0000"/>
        <rFont val="Calibri"/>
        <family val="2"/>
        <scheme val="minor"/>
      </rPr>
      <t xml:space="preserve"> Month Term</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</si>
</sst>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quot;$&quot;#,##0.00"/>
  </numFmts>
  <fonts count="49" x14ac:knownFonts="1">
    <font>
      <sz val="12"/>
      <color theme="1"/>
      <name val="Calibri"/>
      <family val="2"/>
      <scheme val="minor"/>
    </font>
    <font>
      <sz val="16"/>
      <color theme="1"/>
      <name val="Calibri"/>
      <family val="2"/>
      <scheme val="minor"/>
    </font>
    <font>
      <b/>
      <sz val="18"/>
      <color theme="1"/>
      <name val="Calibri"/>
      <family val="2"/>
      <scheme val="minor"/>
    </font>
    <font>
      <b/>
      <sz val="18"/>
      <color theme="1"/>
      <name val="Calibri (Body)"/>
    </font>
    <font>
      <b/>
      <sz val="12"/>
      <color theme="1"/>
      <name val="Calibri (Body)"/>
    </font>
    <font>
      <sz val="12"/>
      <color theme="1"/>
      <name val="Calibri"/>
      <family val="2"/>
      <scheme val="minor"/>
    </font>
    <font>
      <b/>
      <sz val="11"/>
      <color theme="3"/>
      <name val="Calibri"/>
      <family val="2"/>
      <scheme val="minor"/>
    </font>
    <font>
      <b/>
      <sz val="12"/>
      <color theme="1"/>
      <name val="Calibri"/>
      <family val="2"/>
      <scheme val="minor"/>
    </font>
    <font>
      <sz val="18"/>
      <color theme="1"/>
      <name val="Calibri (Body)"/>
    </font>
    <font>
      <b/>
      <sz val="12"/>
      <color rgb="FFFF0000"/>
      <name val="Calibri"/>
      <family val="2"/>
      <scheme val="minor"/>
    </font>
    <font>
      <b/>
      <sz val="14"/>
      <color theme="1"/>
      <name val="Calibri"/>
      <family val="2"/>
      <scheme val="minor"/>
    </font>
    <font>
      <sz val="14"/>
      <color theme="1"/>
      <name val="Calibri"/>
      <family val="2"/>
      <scheme val="minor"/>
    </font>
    <font>
      <b/>
      <sz val="11"/>
      <color theme="1"/>
      <name val="Calibri"/>
      <family val="2"/>
      <scheme val="minor"/>
    </font>
    <font>
      <b/>
      <u/>
      <sz val="11"/>
      <color theme="1"/>
      <name val="Calibri"/>
      <family val="2"/>
      <scheme val="minor"/>
    </font>
    <font>
      <b/>
      <sz val="11"/>
      <name val="Calibri"/>
      <family val="2"/>
      <scheme val="minor"/>
    </font>
    <font>
      <sz val="11"/>
      <name val="Calibri"/>
      <family val="2"/>
      <scheme val="minor"/>
    </font>
    <font>
      <b/>
      <u/>
      <sz val="11"/>
      <name val="Calibri"/>
      <family val="2"/>
      <scheme val="minor"/>
    </font>
    <font>
      <b/>
      <sz val="12"/>
      <color theme="1"/>
      <name val="Arial"/>
      <family val="2"/>
    </font>
    <font>
      <b/>
      <sz val="12"/>
      <color rgb="FF000000"/>
      <name val="Arial"/>
      <family val="2"/>
    </font>
    <font>
      <sz val="12"/>
      <color rgb="FF000000"/>
      <name val="Arial"/>
      <family val="2"/>
    </font>
    <font>
      <sz val="12"/>
      <color theme="1"/>
      <name val="Arial"/>
      <family val="2"/>
    </font>
    <font>
      <b/>
      <sz val="16"/>
      <color theme="1"/>
      <name val="Calibri"/>
      <family val="2"/>
      <scheme val="minor"/>
    </font>
    <font>
      <sz val="12"/>
      <name val="Arial"/>
      <family val="2"/>
    </font>
    <font>
      <sz val="16"/>
      <name val="Calibri"/>
      <family val="2"/>
      <scheme val="minor"/>
    </font>
    <font>
      <b/>
      <sz val="16"/>
      <name val="Calibri"/>
      <family val="2"/>
      <scheme val="minor"/>
    </font>
    <font>
      <b/>
      <sz val="16"/>
      <color theme="1"/>
      <name val="Calibri (Body)"/>
    </font>
    <font>
      <b/>
      <sz val="22"/>
      <color theme="1"/>
      <name val="Calibri (Body)"/>
    </font>
    <font>
      <sz val="18"/>
      <color theme="1"/>
      <name val="Calibri"/>
      <family val="2"/>
      <scheme val="minor"/>
    </font>
    <font>
      <sz val="11"/>
      <color theme="1"/>
      <name val="Calibri"/>
      <family val="2"/>
      <scheme val="minor"/>
    </font>
    <font>
      <sz val="10"/>
      <color theme="1"/>
      <name val="Calibri"/>
      <family val="2"/>
      <scheme val="minor"/>
    </font>
    <font>
      <b/>
      <sz val="10"/>
      <color theme="1"/>
      <name val="Calibri"/>
      <family val="2"/>
      <scheme val="minor"/>
    </font>
    <font>
      <b/>
      <sz val="9"/>
      <color theme="1"/>
      <name val="Calibri"/>
      <family val="2"/>
      <scheme val="minor"/>
    </font>
    <font>
      <b/>
      <i/>
      <sz val="11"/>
      <color theme="1"/>
      <name val="Calibri"/>
      <family val="2"/>
      <scheme val="minor"/>
    </font>
    <font>
      <sz val="10"/>
      <name val="Calibri"/>
      <family val="2"/>
      <scheme val="minor"/>
    </font>
    <font>
      <b/>
      <sz val="10"/>
      <name val="Calibri"/>
      <family val="2"/>
      <scheme val="minor"/>
    </font>
    <font>
      <b/>
      <sz val="12"/>
      <name val="Calibri"/>
      <family val="2"/>
      <scheme val="minor"/>
    </font>
    <font>
      <b/>
      <sz val="16"/>
      <color theme="1"/>
      <name val="Arial"/>
      <family val="2"/>
    </font>
    <font>
      <b/>
      <sz val="18"/>
      <name val="Calibri"/>
      <family val="2"/>
      <scheme val="minor"/>
    </font>
    <font>
      <sz val="12"/>
      <color rgb="FF000000"/>
      <name val="Calibri"/>
      <family val="2"/>
      <scheme val="minor"/>
    </font>
    <font>
      <sz val="12"/>
      <color rgb="FFFF0000"/>
      <name val="Calibri (Body)"/>
    </font>
    <font>
      <sz val="16"/>
      <color rgb="FFFF0000"/>
      <name val="Calibri (Body)"/>
    </font>
    <font>
      <b/>
      <sz val="20"/>
      <name val="Calibri"/>
      <family val="2"/>
      <scheme val="minor"/>
    </font>
    <font>
      <b/>
      <sz val="24"/>
      <name val="Calibri"/>
      <family val="2"/>
      <scheme val="minor"/>
    </font>
    <font>
      <b/>
      <sz val="24"/>
      <name val="Calibri (Body)"/>
    </font>
    <font>
      <sz val="24"/>
      <color theme="1"/>
      <name val="Calibri"/>
      <family val="2"/>
      <scheme val="minor"/>
    </font>
    <font>
      <sz val="12"/>
      <name val="Calibri"/>
      <family val="2"/>
      <scheme val="minor"/>
    </font>
    <font>
      <sz val="12"/>
      <name val="Calibri (Body)"/>
    </font>
    <font>
      <b/>
      <sz val="18"/>
      <color rgb="FFFF0000"/>
      <name val="Calibri"/>
      <family val="2"/>
      <scheme val="minor"/>
    </font>
    <font>
      <b/>
      <sz val="18"/>
      <color rgb="FFFF0000"/>
      <name val="Calibri (Body)"/>
    </font>
  </fonts>
  <fills count="17">
    <fill>
      <patternFill patternType="none"/>
    </fill>
    <fill>
      <patternFill patternType="gray125"/>
    </fill>
    <fill>
      <patternFill patternType="solid">
        <fgColor theme="0" tint="-0.14999847407452621"/>
        <bgColor indexed="64"/>
      </patternFill>
    </fill>
    <fill>
      <patternFill patternType="solid">
        <fgColor theme="7" tint="0.79998168889431442"/>
        <bgColor indexed="64"/>
      </patternFill>
    </fill>
    <fill>
      <patternFill patternType="solid">
        <fgColor theme="0"/>
        <bgColor indexed="64"/>
      </patternFill>
    </fill>
    <fill>
      <patternFill patternType="solid">
        <fgColor theme="5" tint="0.59999389629810485"/>
        <bgColor indexed="64"/>
      </patternFill>
    </fill>
    <fill>
      <patternFill patternType="solid">
        <fgColor rgb="FFFFFF00"/>
        <bgColor indexed="64"/>
      </patternFill>
    </fill>
    <fill>
      <patternFill patternType="solid">
        <fgColor theme="1" tint="0.499984740745262"/>
        <bgColor indexed="64"/>
      </patternFill>
    </fill>
    <fill>
      <patternFill patternType="solid">
        <fgColor indexed="65"/>
        <bgColor indexed="64"/>
      </patternFill>
    </fill>
    <fill>
      <patternFill patternType="mediumGray">
        <bgColor theme="5" tint="0.59999389629810485"/>
      </patternFill>
    </fill>
    <fill>
      <patternFill patternType="solid">
        <fgColor theme="9" tint="0.79998168889431442"/>
        <bgColor indexed="64"/>
      </patternFill>
    </fill>
    <fill>
      <patternFill patternType="mediumGray">
        <bgColor theme="0" tint="-0.14999847407452621"/>
      </patternFill>
    </fill>
    <fill>
      <patternFill patternType="solid">
        <fgColor rgb="FFFFC000"/>
        <bgColor indexed="64"/>
      </patternFill>
    </fill>
    <fill>
      <patternFill patternType="solid">
        <fgColor theme="5" tint="0.79998168889431442"/>
        <bgColor indexed="64"/>
      </patternFill>
    </fill>
    <fill>
      <patternFill patternType="solid">
        <fgColor theme="5" tint="0.59999389629810485"/>
        <bgColor auto="1"/>
      </patternFill>
    </fill>
    <fill>
      <patternFill patternType="solid">
        <fgColor theme="8" tint="0.79998168889431442"/>
        <bgColor indexed="64"/>
      </patternFill>
    </fill>
    <fill>
      <patternFill patternType="solid">
        <fgColor theme="8" tint="0.79998168889431442"/>
        <bgColor rgb="FF000000"/>
      </patternFill>
    </fill>
  </fills>
  <borders count="14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ck">
        <color indexed="64"/>
      </left>
      <right/>
      <top/>
      <bottom/>
      <diagonal/>
    </border>
    <border>
      <left style="thin">
        <color indexed="64"/>
      </left>
      <right style="thin">
        <color indexed="64"/>
      </right>
      <top style="thin">
        <color indexed="64"/>
      </top>
      <bottom style="thick">
        <color indexed="64"/>
      </bottom>
      <diagonal/>
    </border>
    <border>
      <left style="thin">
        <color indexed="64"/>
      </left>
      <right style="thin">
        <color indexed="64"/>
      </right>
      <top style="thick">
        <color indexed="64"/>
      </top>
      <bottom style="thin">
        <color indexed="64"/>
      </bottom>
      <diagonal/>
    </border>
    <border>
      <left style="thick">
        <color indexed="64"/>
      </left>
      <right/>
      <top/>
      <bottom style="thick">
        <color indexed="64"/>
      </bottom>
      <diagonal/>
    </border>
    <border>
      <left style="thick">
        <color auto="1"/>
      </left>
      <right/>
      <top style="thick">
        <color auto="1"/>
      </top>
      <bottom style="thick">
        <color auto="1"/>
      </bottom>
      <diagonal/>
    </border>
    <border>
      <left style="medium">
        <color indexed="64"/>
      </left>
      <right style="thick">
        <color indexed="64"/>
      </right>
      <top style="thin">
        <color indexed="64"/>
      </top>
      <bottom style="thin">
        <color indexed="64"/>
      </bottom>
      <diagonal/>
    </border>
    <border>
      <left style="medium">
        <color indexed="64"/>
      </left>
      <right style="thick">
        <color indexed="64"/>
      </right>
      <top style="thin">
        <color indexed="64"/>
      </top>
      <bottom style="thick">
        <color indexed="64"/>
      </bottom>
      <diagonal/>
    </border>
    <border>
      <left/>
      <right/>
      <top/>
      <bottom style="thick">
        <color auto="1"/>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thick">
        <color indexed="64"/>
      </right>
      <top style="thin">
        <color indexed="64"/>
      </top>
      <bottom/>
      <diagonal/>
    </border>
    <border>
      <left style="medium">
        <color indexed="64"/>
      </left>
      <right style="medium">
        <color indexed="64"/>
      </right>
      <top/>
      <bottom style="thick">
        <color auto="1"/>
      </bottom>
      <diagonal/>
    </border>
    <border>
      <left style="medium">
        <color indexed="64"/>
      </left>
      <right style="medium">
        <color indexed="64"/>
      </right>
      <top style="thick">
        <color indexed="64"/>
      </top>
      <bottom/>
      <diagonal/>
    </border>
    <border>
      <left style="medium">
        <color auto="1"/>
      </left>
      <right/>
      <top/>
      <bottom/>
      <diagonal/>
    </border>
    <border>
      <left style="thin">
        <color indexed="64"/>
      </left>
      <right/>
      <top style="thin">
        <color indexed="64"/>
      </top>
      <bottom/>
      <diagonal/>
    </border>
    <border>
      <left style="thick">
        <color indexed="64"/>
      </left>
      <right style="thick">
        <color indexed="64"/>
      </right>
      <top style="thick">
        <color indexed="64"/>
      </top>
      <bottom style="thick">
        <color indexed="64"/>
      </bottom>
      <diagonal/>
    </border>
    <border>
      <left/>
      <right style="medium">
        <color indexed="64"/>
      </right>
      <top/>
      <bottom style="medium">
        <color indexed="64"/>
      </bottom>
      <diagonal/>
    </border>
    <border>
      <left style="thick">
        <color indexed="64"/>
      </left>
      <right style="thick">
        <color indexed="64"/>
      </right>
      <top style="thick">
        <color indexed="64"/>
      </top>
      <bottom/>
      <diagonal/>
    </border>
    <border>
      <left style="thick">
        <color indexed="64"/>
      </left>
      <right style="thick">
        <color indexed="64"/>
      </right>
      <top/>
      <bottom style="thick">
        <color indexed="64"/>
      </bottom>
      <diagonal/>
    </border>
    <border>
      <left/>
      <right style="thin">
        <color indexed="64"/>
      </right>
      <top style="thick">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style="thin">
        <color indexed="64"/>
      </top>
      <bottom style="thick">
        <color indexed="64"/>
      </bottom>
      <diagonal/>
    </border>
    <border>
      <left/>
      <right/>
      <top style="thin">
        <color indexed="64"/>
      </top>
      <bottom style="thin">
        <color indexed="64"/>
      </bottom>
      <diagonal/>
    </border>
    <border>
      <left/>
      <right/>
      <top style="thin">
        <color indexed="64"/>
      </top>
      <bottom/>
      <diagonal/>
    </border>
    <border>
      <left style="thin">
        <color auto="1"/>
      </left>
      <right style="dotted">
        <color auto="1"/>
      </right>
      <top style="dotted">
        <color auto="1"/>
      </top>
      <bottom style="dotted">
        <color auto="1"/>
      </bottom>
      <diagonal/>
    </border>
    <border>
      <left style="dotted">
        <color auto="1"/>
      </left>
      <right style="dotted">
        <color auto="1"/>
      </right>
      <top style="dotted">
        <color auto="1"/>
      </top>
      <bottom style="dotted">
        <color auto="1"/>
      </bottom>
      <diagonal/>
    </border>
    <border>
      <left style="dotted">
        <color auto="1"/>
      </left>
      <right style="thin">
        <color auto="1"/>
      </right>
      <top style="dotted">
        <color auto="1"/>
      </top>
      <bottom style="dotted">
        <color auto="1"/>
      </bottom>
      <diagonal/>
    </border>
    <border>
      <left style="thin">
        <color auto="1"/>
      </left>
      <right style="dotted">
        <color auto="1"/>
      </right>
      <top style="dotted">
        <color auto="1"/>
      </top>
      <bottom style="thin">
        <color auto="1"/>
      </bottom>
      <diagonal/>
    </border>
    <border>
      <left style="dotted">
        <color auto="1"/>
      </left>
      <right style="dotted">
        <color auto="1"/>
      </right>
      <top style="dotted">
        <color auto="1"/>
      </top>
      <bottom style="thin">
        <color auto="1"/>
      </bottom>
      <diagonal/>
    </border>
    <border>
      <left style="dotted">
        <color auto="1"/>
      </left>
      <right style="thin">
        <color auto="1"/>
      </right>
      <top style="dotted">
        <color auto="1"/>
      </top>
      <bottom style="thin">
        <color auto="1"/>
      </bottom>
      <diagonal/>
    </border>
    <border>
      <left style="double">
        <color auto="1"/>
      </left>
      <right style="double">
        <color auto="1"/>
      </right>
      <top style="double">
        <color auto="1"/>
      </top>
      <bottom style="double">
        <color auto="1"/>
      </bottom>
      <diagonal/>
    </border>
    <border>
      <left/>
      <right/>
      <top style="medium">
        <color auto="1"/>
      </top>
      <bottom/>
      <diagonal/>
    </border>
    <border>
      <left/>
      <right style="medium">
        <color auto="1"/>
      </right>
      <top style="medium">
        <color auto="1"/>
      </top>
      <bottom/>
      <diagonal/>
    </border>
    <border>
      <left/>
      <right/>
      <top/>
      <bottom style="dotted">
        <color auto="1"/>
      </bottom>
      <diagonal/>
    </border>
    <border>
      <left/>
      <right style="medium">
        <color auto="1"/>
      </right>
      <top/>
      <bottom/>
      <diagonal/>
    </border>
    <border>
      <left/>
      <right style="dotted">
        <color auto="1"/>
      </right>
      <top/>
      <bottom/>
      <diagonal/>
    </border>
    <border>
      <left/>
      <right style="medium">
        <color auto="1"/>
      </right>
      <top style="dotted">
        <color auto="1"/>
      </top>
      <bottom style="dotted">
        <color auto="1"/>
      </bottom>
      <diagonal/>
    </border>
    <border>
      <left style="dotted">
        <color auto="1"/>
      </left>
      <right style="dotted">
        <color auto="1"/>
      </right>
      <top style="dotted">
        <color auto="1"/>
      </top>
      <bottom/>
      <diagonal/>
    </border>
    <border>
      <left/>
      <right/>
      <top/>
      <bottom style="medium">
        <color auto="1"/>
      </bottom>
      <diagonal/>
    </border>
    <border>
      <left style="dotted">
        <color auto="1"/>
      </left>
      <right style="medium">
        <color auto="1"/>
      </right>
      <top style="dotted">
        <color auto="1"/>
      </top>
      <bottom style="dotted">
        <color auto="1"/>
      </bottom>
      <diagonal/>
    </border>
    <border>
      <left style="dotted">
        <color auto="1"/>
      </left>
      <right/>
      <top style="dotted">
        <color auto="1"/>
      </top>
      <bottom style="dotted">
        <color auto="1"/>
      </bottom>
      <diagonal/>
    </border>
    <border>
      <left style="dotted">
        <color auto="1"/>
      </left>
      <right style="medium">
        <color auto="1"/>
      </right>
      <top style="dotted">
        <color auto="1"/>
      </top>
      <bottom/>
      <diagonal/>
    </border>
    <border>
      <left style="medium">
        <color auto="1"/>
      </left>
      <right/>
      <top/>
      <bottom style="medium">
        <color auto="1"/>
      </bottom>
      <diagonal/>
    </border>
    <border>
      <left style="thick">
        <color indexed="64"/>
      </left>
      <right/>
      <top style="thick">
        <color indexed="64"/>
      </top>
      <bottom/>
      <diagonal/>
    </border>
    <border>
      <left style="thick">
        <color indexed="64"/>
      </left>
      <right/>
      <top style="thick">
        <color indexed="64"/>
      </top>
      <bottom style="medium">
        <color indexed="64"/>
      </bottom>
      <diagonal/>
    </border>
    <border>
      <left/>
      <right/>
      <top style="thick">
        <color indexed="64"/>
      </top>
      <bottom style="medium">
        <color indexed="64"/>
      </bottom>
      <diagonal/>
    </border>
    <border>
      <left/>
      <right style="thick">
        <color indexed="64"/>
      </right>
      <top style="thick">
        <color indexed="64"/>
      </top>
      <bottom style="medium">
        <color indexed="64"/>
      </bottom>
      <diagonal/>
    </border>
    <border>
      <left style="thick">
        <color indexed="64"/>
      </left>
      <right style="thin">
        <color indexed="64"/>
      </right>
      <top style="thick">
        <color indexed="64"/>
      </top>
      <bottom style="thin">
        <color indexed="64"/>
      </bottom>
      <diagonal/>
    </border>
    <border>
      <left style="thin">
        <color indexed="64"/>
      </left>
      <right style="thick">
        <color indexed="64"/>
      </right>
      <top style="thick">
        <color indexed="64"/>
      </top>
      <bottom style="thin">
        <color indexed="64"/>
      </bottom>
      <diagonal/>
    </border>
    <border>
      <left style="thick">
        <color indexed="64"/>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thick">
        <color indexed="64"/>
      </left>
      <right style="thin">
        <color indexed="64"/>
      </right>
      <top style="thin">
        <color indexed="64"/>
      </top>
      <bottom/>
      <diagonal/>
    </border>
    <border>
      <left style="thin">
        <color indexed="64"/>
      </left>
      <right style="thick">
        <color indexed="64"/>
      </right>
      <top style="thin">
        <color indexed="64"/>
      </top>
      <bottom/>
      <diagonal/>
    </border>
    <border>
      <left style="thick">
        <color indexed="64"/>
      </left>
      <right style="thin">
        <color indexed="64"/>
      </right>
      <top style="thin">
        <color indexed="64"/>
      </top>
      <bottom style="thick">
        <color indexed="64"/>
      </bottom>
      <diagonal/>
    </border>
    <border>
      <left style="thin">
        <color indexed="64"/>
      </left>
      <right style="thick">
        <color indexed="64"/>
      </right>
      <top style="thin">
        <color indexed="64"/>
      </top>
      <bottom style="thick">
        <color indexed="64"/>
      </bottom>
      <diagonal/>
    </border>
    <border>
      <left style="thick">
        <color indexed="64"/>
      </left>
      <right style="thick">
        <color indexed="64"/>
      </right>
      <top/>
      <bottom/>
      <diagonal/>
    </border>
    <border>
      <left style="thick">
        <color indexed="64"/>
      </left>
      <right style="thick">
        <color indexed="64"/>
      </right>
      <top style="thick">
        <color indexed="64"/>
      </top>
      <bottom style="thin">
        <color indexed="64"/>
      </bottom>
      <diagonal/>
    </border>
    <border>
      <left style="thick">
        <color indexed="64"/>
      </left>
      <right style="thick">
        <color indexed="64"/>
      </right>
      <top style="thin">
        <color indexed="64"/>
      </top>
      <bottom style="thin">
        <color indexed="64"/>
      </bottom>
      <diagonal/>
    </border>
    <border>
      <left style="thick">
        <color indexed="64"/>
      </left>
      <right style="thick">
        <color indexed="64"/>
      </right>
      <top style="thin">
        <color indexed="64"/>
      </top>
      <bottom/>
      <diagonal/>
    </border>
    <border>
      <left style="thick">
        <color indexed="64"/>
      </left>
      <right style="thick">
        <color indexed="64"/>
      </right>
      <top style="thin">
        <color indexed="64"/>
      </top>
      <bottom style="thick">
        <color indexed="64"/>
      </bottom>
      <diagonal/>
    </border>
    <border>
      <left style="thick">
        <color indexed="64"/>
      </left>
      <right style="thin">
        <color indexed="64"/>
      </right>
      <top/>
      <bottom style="thick">
        <color indexed="64"/>
      </bottom>
      <diagonal/>
    </border>
    <border>
      <left/>
      <right style="thin">
        <color indexed="64"/>
      </right>
      <top/>
      <bottom style="thick">
        <color indexed="64"/>
      </bottom>
      <diagonal/>
    </border>
    <border>
      <left style="thin">
        <color indexed="64"/>
      </left>
      <right style="thin">
        <color indexed="64"/>
      </right>
      <top/>
      <bottom style="thick">
        <color indexed="64"/>
      </bottom>
      <diagonal/>
    </border>
    <border>
      <left style="thin">
        <color indexed="64"/>
      </left>
      <right style="thick">
        <color indexed="64"/>
      </right>
      <top/>
      <bottom style="thick">
        <color indexed="64"/>
      </bottom>
      <diagonal/>
    </border>
    <border>
      <left style="medium">
        <color indexed="64"/>
      </left>
      <right style="thick">
        <color indexed="64"/>
      </right>
      <top style="thick">
        <color auto="1"/>
      </top>
      <bottom style="thin">
        <color indexed="64"/>
      </bottom>
      <diagonal/>
    </border>
    <border>
      <left style="medium">
        <color indexed="64"/>
      </left>
      <right style="thick">
        <color indexed="64"/>
      </right>
      <top/>
      <bottom style="thick">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right/>
      <top style="thick">
        <color auto="1"/>
      </top>
      <bottom/>
      <diagonal/>
    </border>
    <border>
      <left/>
      <right style="thick">
        <color auto="1"/>
      </right>
      <top style="thick">
        <color auto="1"/>
      </top>
      <bottom/>
      <diagonal/>
    </border>
    <border>
      <left/>
      <right style="thick">
        <color auto="1"/>
      </right>
      <top/>
      <bottom/>
      <diagonal/>
    </border>
    <border>
      <left/>
      <right style="thick">
        <color auto="1"/>
      </right>
      <top/>
      <bottom style="thick">
        <color auto="1"/>
      </bottom>
      <diagonal/>
    </border>
    <border>
      <left style="medium">
        <color indexed="64"/>
      </left>
      <right style="medium">
        <color indexed="64"/>
      </right>
      <top style="medium">
        <color indexed="64"/>
      </top>
      <bottom/>
      <diagonal/>
    </border>
    <border>
      <left style="medium">
        <color indexed="64"/>
      </left>
      <right style="thick">
        <color indexed="64"/>
      </right>
      <top style="medium">
        <color indexed="64"/>
      </top>
      <bottom style="thin">
        <color indexed="64"/>
      </bottom>
      <diagonal/>
    </border>
    <border>
      <left style="thick">
        <color indexed="64"/>
      </left>
      <right style="thick">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ck">
        <color indexed="64"/>
      </right>
      <top style="medium">
        <color indexed="64"/>
      </top>
      <bottom style="thin">
        <color indexed="64"/>
      </bottom>
      <diagonal/>
    </border>
    <border>
      <left style="thick">
        <color indexed="64"/>
      </left>
      <right style="thin">
        <color indexed="64"/>
      </right>
      <top style="medium">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thick">
        <color indexed="64"/>
      </right>
      <top style="thin">
        <color indexed="64"/>
      </top>
      <bottom style="medium">
        <color indexed="64"/>
      </bottom>
      <diagonal/>
    </border>
    <border>
      <left style="thick">
        <color indexed="64"/>
      </left>
      <right style="thick">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ck">
        <color indexed="64"/>
      </right>
      <top style="thin">
        <color indexed="64"/>
      </top>
      <bottom style="medium">
        <color indexed="64"/>
      </bottom>
      <diagonal/>
    </border>
    <border>
      <left style="thick">
        <color indexed="64"/>
      </left>
      <right style="thin">
        <color indexed="64"/>
      </right>
      <top style="thin">
        <color indexed="64"/>
      </top>
      <bottom style="medium">
        <color indexed="64"/>
      </bottom>
      <diagonal/>
    </border>
    <border>
      <left/>
      <right style="thin">
        <color indexed="64"/>
      </right>
      <top/>
      <bottom/>
      <diagonal/>
    </border>
    <border>
      <left style="thin">
        <color indexed="64"/>
      </left>
      <right style="thin">
        <color indexed="64"/>
      </right>
      <top/>
      <bottom/>
      <diagonal/>
    </border>
    <border>
      <left style="thin">
        <color indexed="64"/>
      </left>
      <right style="thick">
        <color indexed="64"/>
      </right>
      <top/>
      <bottom/>
      <diagonal/>
    </border>
    <border>
      <left style="thick">
        <color indexed="64"/>
      </left>
      <right style="thin">
        <color indexed="64"/>
      </right>
      <top/>
      <bottom/>
      <diagonal/>
    </border>
    <border>
      <left style="thick">
        <color indexed="64"/>
      </left>
      <right style="medium">
        <color indexed="64"/>
      </right>
      <top style="thick">
        <color indexed="64"/>
      </top>
      <bottom/>
      <diagonal/>
    </border>
    <border>
      <left style="thick">
        <color indexed="64"/>
      </left>
      <right style="medium">
        <color indexed="64"/>
      </right>
      <top/>
      <bottom/>
      <diagonal/>
    </border>
    <border>
      <left style="thick">
        <color indexed="64"/>
      </left>
      <right style="medium">
        <color indexed="64"/>
      </right>
      <top/>
      <bottom style="thick">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ck">
        <color indexed="64"/>
      </top>
      <bottom style="thin">
        <color indexed="64"/>
      </bottom>
      <diagonal/>
    </border>
    <border>
      <left style="thin">
        <color indexed="64"/>
      </left>
      <right style="medium">
        <color indexed="64"/>
      </right>
      <top style="thin">
        <color indexed="64"/>
      </top>
      <bottom style="thick">
        <color indexed="64"/>
      </bottom>
      <diagonal/>
    </border>
    <border>
      <left style="thin">
        <color indexed="64"/>
      </left>
      <right style="thin">
        <color indexed="64"/>
      </right>
      <top/>
      <bottom style="thin">
        <color indexed="64"/>
      </bottom>
      <diagonal/>
    </border>
    <border>
      <left style="thin">
        <color indexed="64"/>
      </left>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medium">
        <color indexed="64"/>
      </right>
      <top style="medium">
        <color indexed="64"/>
      </top>
      <bottom style="medium">
        <color indexed="64"/>
      </bottom>
      <diagonal/>
    </border>
    <border>
      <left/>
      <right/>
      <top style="thin">
        <color indexed="64"/>
      </top>
      <bottom style="medium">
        <color indexed="64"/>
      </bottom>
      <diagonal/>
    </border>
    <border>
      <left style="medium">
        <color indexed="64"/>
      </left>
      <right style="thin">
        <color indexed="64"/>
      </right>
      <top/>
      <bottom style="medium">
        <color indexed="64"/>
      </bottom>
      <diagonal/>
    </border>
    <border>
      <left style="medium">
        <color indexed="64"/>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ck">
        <color indexed="64"/>
      </right>
      <top/>
      <bottom/>
      <diagonal/>
    </border>
    <border>
      <left style="thick">
        <color indexed="64"/>
      </left>
      <right style="thick">
        <color indexed="64"/>
      </right>
      <top/>
      <bottom style="thin">
        <color indexed="64"/>
      </bottom>
      <diagonal/>
    </border>
    <border>
      <left style="medium">
        <color indexed="64"/>
      </left>
      <right style="thick">
        <color auto="1"/>
      </right>
      <top style="thick">
        <color auto="1"/>
      </top>
      <bottom/>
      <diagonal/>
    </border>
    <border>
      <left style="medium">
        <color indexed="64"/>
      </left>
      <right style="thick">
        <color indexed="64"/>
      </right>
      <top/>
      <bottom style="thin">
        <color indexed="64"/>
      </bottom>
      <diagonal/>
    </border>
    <border>
      <left style="thick">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thick">
        <color indexed="64"/>
      </right>
      <top/>
      <bottom style="thin">
        <color indexed="64"/>
      </bottom>
      <diagonal/>
    </border>
    <border>
      <left style="thin">
        <color indexed="64"/>
      </left>
      <right style="medium">
        <color indexed="64"/>
      </right>
      <top/>
      <bottom style="thin">
        <color indexed="64"/>
      </bottom>
      <diagonal/>
    </border>
    <border>
      <left/>
      <right/>
      <top style="thick">
        <color indexed="64"/>
      </top>
      <bottom style="thick">
        <color indexed="64"/>
      </bottom>
      <diagonal/>
    </border>
    <border>
      <left/>
      <right style="thick">
        <color indexed="64"/>
      </right>
      <top style="thick">
        <color indexed="64"/>
      </top>
      <bottom style="thick">
        <color indexed="64"/>
      </bottom>
      <diagonal/>
    </border>
    <border>
      <left/>
      <right style="medium">
        <color indexed="64"/>
      </right>
      <top style="thick">
        <color indexed="64"/>
      </top>
      <bottom/>
      <diagonal/>
    </border>
    <border>
      <left/>
      <right style="medium">
        <color indexed="64"/>
      </right>
      <top/>
      <bottom style="thick">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medium">
        <color indexed="64"/>
      </right>
      <top/>
      <bottom/>
      <diagonal/>
    </border>
    <border>
      <left style="medium">
        <color indexed="64"/>
      </left>
      <right style="thick">
        <color indexed="64"/>
      </right>
      <top/>
      <bottom style="medium">
        <color indexed="64"/>
      </bottom>
      <diagonal/>
    </border>
  </borders>
  <cellStyleXfs count="3">
    <xf numFmtId="0" fontId="0" fillId="0" borderId="0"/>
    <xf numFmtId="44" fontId="5" fillId="0" borderId="0" applyFont="0" applyFill="0" applyBorder="0" applyAlignment="0" applyProtection="0"/>
    <xf numFmtId="0" fontId="28" fillId="0" borderId="0"/>
  </cellStyleXfs>
  <cellXfs count="451">
    <xf numFmtId="0" fontId="0" fillId="0" borderId="0" xfId="0"/>
    <xf numFmtId="0" fontId="9" fillId="0" borderId="0" xfId="0" applyFont="1"/>
    <xf numFmtId="0" fontId="10" fillId="0" borderId="0" xfId="0" applyFont="1"/>
    <xf numFmtId="0" fontId="11" fillId="0" borderId="0" xfId="0" applyFont="1"/>
    <xf numFmtId="0" fontId="13" fillId="0" borderId="17" xfId="0" applyFont="1" applyBorder="1" applyAlignment="1">
      <alignment wrapText="1"/>
    </xf>
    <xf numFmtId="0" fontId="13" fillId="0" borderId="26" xfId="0" applyFont="1" applyBorder="1" applyAlignment="1">
      <alignment horizontal="center"/>
    </xf>
    <xf numFmtId="0" fontId="13" fillId="0" borderId="23" xfId="0" applyFont="1" applyBorder="1" applyAlignment="1">
      <alignment horizontal="center"/>
    </xf>
    <xf numFmtId="0" fontId="13" fillId="0" borderId="27" xfId="0" applyFont="1" applyBorder="1" applyAlignment="1">
      <alignment horizontal="center"/>
    </xf>
    <xf numFmtId="0" fontId="13" fillId="0" borderId="24" xfId="0" applyFont="1" applyBorder="1" applyAlignment="1">
      <alignment horizontal="center"/>
    </xf>
    <xf numFmtId="0" fontId="0" fillId="0" borderId="28" xfId="0" applyBorder="1"/>
    <xf numFmtId="0" fontId="0" fillId="0" borderId="29" xfId="0" applyBorder="1"/>
    <xf numFmtId="0" fontId="0" fillId="0" borderId="30" xfId="0" applyBorder="1"/>
    <xf numFmtId="0" fontId="0" fillId="0" borderId="31" xfId="0" applyBorder="1"/>
    <xf numFmtId="0" fontId="0" fillId="0" borderId="32" xfId="0" applyBorder="1"/>
    <xf numFmtId="0" fontId="0" fillId="0" borderId="33" xfId="0" applyBorder="1"/>
    <xf numFmtId="0" fontId="14" fillId="4" borderId="34" xfId="0" applyFont="1" applyFill="1" applyBorder="1"/>
    <xf numFmtId="0" fontId="14" fillId="4" borderId="35" xfId="0" applyFont="1" applyFill="1" applyBorder="1"/>
    <xf numFmtId="0" fontId="15" fillId="4" borderId="35" xfId="0" applyFont="1" applyFill="1" applyBorder="1"/>
    <xf numFmtId="0" fontId="15" fillId="4" borderId="36" xfId="0" applyFont="1" applyFill="1" applyBorder="1"/>
    <xf numFmtId="0" fontId="12" fillId="0" borderId="16" xfId="0" applyFont="1" applyBorder="1" applyAlignment="1">
      <alignment horizontal="center"/>
    </xf>
    <xf numFmtId="0" fontId="16" fillId="4" borderId="0" xfId="0" applyFont="1" applyFill="1" applyAlignment="1">
      <alignment horizontal="center"/>
    </xf>
    <xf numFmtId="0" fontId="16" fillId="4" borderId="0" xfId="0" applyFont="1" applyFill="1" applyAlignment="1">
      <alignment horizontal="center" wrapText="1"/>
    </xf>
    <xf numFmtId="0" fontId="16" fillId="4" borderId="37" xfId="0" applyFont="1" applyFill="1" applyBorder="1" applyAlignment="1">
      <alignment horizontal="center" wrapText="1"/>
    </xf>
    <xf numFmtId="0" fontId="13" fillId="0" borderId="38" xfId="0" applyFont="1" applyBorder="1" applyAlignment="1">
      <alignment horizontal="center" wrapText="1"/>
    </xf>
    <xf numFmtId="2" fontId="15" fillId="4" borderId="29" xfId="0" applyNumberFormat="1" applyFont="1" applyFill="1" applyBorder="1"/>
    <xf numFmtId="164" fontId="15" fillId="4" borderId="40" xfId="0" applyNumberFormat="1" applyFont="1" applyFill="1" applyBorder="1"/>
    <xf numFmtId="2" fontId="15" fillId="4" borderId="41" xfId="0" applyNumberFormat="1" applyFont="1" applyFill="1" applyBorder="1"/>
    <xf numFmtId="0" fontId="15" fillId="4" borderId="16" xfId="0" applyFont="1" applyFill="1" applyBorder="1" applyAlignment="1">
      <alignment horizontal="right" indent="2"/>
    </xf>
    <xf numFmtId="0" fontId="14" fillId="4" borderId="0" xfId="0" applyFont="1" applyFill="1" applyAlignment="1">
      <alignment horizontal="right"/>
    </xf>
    <xf numFmtId="2" fontId="14" fillId="4" borderId="1" xfId="0" applyNumberFormat="1" applyFont="1" applyFill="1" applyBorder="1" applyAlignment="1">
      <alignment horizontal="right"/>
    </xf>
    <xf numFmtId="2" fontId="14" fillId="2" borderId="38" xfId="0" applyNumberFormat="1" applyFont="1" applyFill="1" applyBorder="1" applyAlignment="1">
      <alignment horizontal="right"/>
    </xf>
    <xf numFmtId="0" fontId="15" fillId="4" borderId="42" xfId="0" applyFont="1" applyFill="1" applyBorder="1" applyAlignment="1">
      <alignment horizontal="left" indent="2"/>
    </xf>
    <xf numFmtId="0" fontId="0" fillId="0" borderId="42" xfId="0" applyBorder="1"/>
    <xf numFmtId="0" fontId="15" fillId="4" borderId="42" xfId="0" applyFont="1" applyFill="1" applyBorder="1" applyAlignment="1">
      <alignment horizontal="right"/>
    </xf>
    <xf numFmtId="0" fontId="0" fillId="0" borderId="19" xfId="0" applyBorder="1"/>
    <xf numFmtId="0" fontId="14" fillId="4" borderId="34" xfId="0" applyFont="1" applyFill="1" applyBorder="1" applyAlignment="1">
      <alignment horizontal="left"/>
    </xf>
    <xf numFmtId="0" fontId="6" fillId="4" borderId="35" xfId="0" applyFont="1" applyFill="1" applyBorder="1"/>
    <xf numFmtId="0" fontId="14" fillId="4" borderId="35" xfId="0" applyFont="1" applyFill="1" applyBorder="1" applyAlignment="1">
      <alignment horizontal="center"/>
    </xf>
    <xf numFmtId="0" fontId="14" fillId="4" borderId="36" xfId="0" applyFont="1" applyFill="1" applyBorder="1" applyAlignment="1">
      <alignment horizontal="center"/>
    </xf>
    <xf numFmtId="164" fontId="15" fillId="4" borderId="29" xfId="1" applyNumberFormat="1" applyFont="1" applyFill="1" applyBorder="1"/>
    <xf numFmtId="164" fontId="15" fillId="4" borderId="43" xfId="1" applyNumberFormat="1" applyFont="1" applyFill="1" applyBorder="1"/>
    <xf numFmtId="0" fontId="0" fillId="4" borderId="16" xfId="0" applyFill="1" applyBorder="1"/>
    <xf numFmtId="0" fontId="12" fillId="4" borderId="42" xfId="0" applyFont="1" applyFill="1" applyBorder="1"/>
    <xf numFmtId="0" fontId="0" fillId="4" borderId="19" xfId="0" applyFill="1" applyBorder="1"/>
    <xf numFmtId="0" fontId="0" fillId="4" borderId="36" xfId="0" applyFill="1" applyBorder="1"/>
    <xf numFmtId="1" fontId="15" fillId="4" borderId="43" xfId="1" applyNumberFormat="1" applyFont="1" applyFill="1" applyBorder="1"/>
    <xf numFmtId="1" fontId="15" fillId="4" borderId="45" xfId="1" applyNumberFormat="1" applyFont="1" applyFill="1" applyBorder="1"/>
    <xf numFmtId="0" fontId="14" fillId="4" borderId="16" xfId="0" applyFont="1" applyFill="1" applyBorder="1"/>
    <xf numFmtId="0" fontId="14" fillId="4" borderId="0" xfId="0" applyFont="1" applyFill="1"/>
    <xf numFmtId="1" fontId="15" fillId="4" borderId="11" xfId="1" applyNumberFormat="1" applyFont="1" applyFill="1" applyBorder="1"/>
    <xf numFmtId="0" fontId="14" fillId="4" borderId="16" xfId="0" applyFont="1" applyFill="1" applyBorder="1" applyAlignment="1">
      <alignment horizontal="right"/>
    </xf>
    <xf numFmtId="164" fontId="15" fillId="4" borderId="42" xfId="1" applyNumberFormat="1" applyFont="1" applyFill="1" applyBorder="1"/>
    <xf numFmtId="164" fontId="15" fillId="4" borderId="35" xfId="1" applyNumberFormat="1" applyFont="1" applyFill="1" applyBorder="1" applyAlignment="1">
      <alignment horizontal="center"/>
    </xf>
    <xf numFmtId="0" fontId="0" fillId="4" borderId="36" xfId="0" applyFill="1" applyBorder="1" applyAlignment="1">
      <alignment horizontal="center"/>
    </xf>
    <xf numFmtId="164" fontId="16" fillId="4" borderId="38" xfId="1" applyNumberFormat="1" applyFont="1" applyFill="1" applyBorder="1" applyAlignment="1">
      <alignment horizontal="center"/>
    </xf>
    <xf numFmtId="0" fontId="14" fillId="4" borderId="46" xfId="0" applyFont="1" applyFill="1" applyBorder="1" applyAlignment="1">
      <alignment horizontal="right"/>
    </xf>
    <xf numFmtId="0" fontId="17" fillId="0" borderId="0" xfId="0" applyFont="1"/>
    <xf numFmtId="0" fontId="20" fillId="0" borderId="0" xfId="0" applyFont="1"/>
    <xf numFmtId="0" fontId="20" fillId="0" borderId="0" xfId="0" applyFont="1" applyAlignment="1">
      <alignment vertical="center"/>
    </xf>
    <xf numFmtId="14" fontId="0" fillId="5" borderId="61" xfId="0" applyNumberFormat="1" applyFill="1" applyBorder="1" applyProtection="1">
      <protection locked="0"/>
    </xf>
    <xf numFmtId="14" fontId="0" fillId="5" borderId="62" xfId="0" applyNumberFormat="1" applyFill="1" applyBorder="1" applyProtection="1">
      <protection locked="0"/>
    </xf>
    <xf numFmtId="14" fontId="0" fillId="5" borderId="63" xfId="0" applyNumberFormat="1" applyFill="1" applyBorder="1" applyProtection="1">
      <protection locked="0"/>
    </xf>
    <xf numFmtId="0" fontId="0" fillId="5" borderId="61" xfId="0" applyFill="1" applyBorder="1" applyProtection="1">
      <protection locked="0"/>
    </xf>
    <xf numFmtId="14" fontId="0" fillId="5" borderId="60" xfId="0" applyNumberFormat="1" applyFill="1" applyBorder="1" applyProtection="1">
      <protection locked="0"/>
    </xf>
    <xf numFmtId="14" fontId="0" fillId="5" borderId="81" xfId="0" applyNumberFormat="1" applyFill="1" applyBorder="1" applyProtection="1">
      <protection locked="0"/>
    </xf>
    <xf numFmtId="14" fontId="0" fillId="5" borderId="87" xfId="0" applyNumberFormat="1" applyFill="1" applyBorder="1" applyProtection="1">
      <protection locked="0"/>
    </xf>
    <xf numFmtId="44" fontId="0" fillId="5" borderId="55" xfId="1" applyFont="1" applyFill="1" applyBorder="1" applyProtection="1">
      <protection locked="0"/>
    </xf>
    <xf numFmtId="44" fontId="0" fillId="5" borderId="24" xfId="1" applyFont="1" applyFill="1" applyBorder="1" applyProtection="1">
      <protection locked="0"/>
    </xf>
    <xf numFmtId="44" fontId="0" fillId="5" borderId="2" xfId="1" applyFont="1" applyFill="1" applyBorder="1" applyProtection="1">
      <protection locked="0"/>
    </xf>
    <xf numFmtId="44" fontId="0" fillId="5" borderId="57" xfId="1" applyFont="1" applyFill="1" applyBorder="1" applyProtection="1">
      <protection locked="0"/>
    </xf>
    <xf numFmtId="44" fontId="0" fillId="5" borderId="25" xfId="1" applyFont="1" applyFill="1" applyBorder="1" applyProtection="1">
      <protection locked="0"/>
    </xf>
    <xf numFmtId="44" fontId="0" fillId="5" borderId="4" xfId="1" applyFont="1" applyFill="1" applyBorder="1" applyProtection="1">
      <protection locked="0"/>
    </xf>
    <xf numFmtId="44" fontId="0" fillId="5" borderId="23" xfId="1" applyFont="1" applyFill="1" applyBorder="1" applyProtection="1">
      <protection locked="0"/>
    </xf>
    <xf numFmtId="44" fontId="0" fillId="5" borderId="1" xfId="1" applyFont="1" applyFill="1" applyBorder="1" applyProtection="1">
      <protection locked="0"/>
    </xf>
    <xf numFmtId="44" fontId="0" fillId="5" borderId="53" xfId="1" applyFont="1" applyFill="1" applyBorder="1" applyProtection="1">
      <protection locked="0"/>
    </xf>
    <xf numFmtId="44" fontId="0" fillId="5" borderId="51" xfId="1" applyFont="1" applyFill="1" applyBorder="1" applyProtection="1">
      <protection locked="0"/>
    </xf>
    <xf numFmtId="44" fontId="0" fillId="5" borderId="22" xfId="1" applyFont="1" applyFill="1" applyBorder="1" applyProtection="1">
      <protection locked="0"/>
    </xf>
    <xf numFmtId="44" fontId="0" fillId="5" borderId="5" xfId="1" applyFont="1" applyFill="1" applyBorder="1" applyProtection="1">
      <protection locked="0"/>
    </xf>
    <xf numFmtId="44" fontId="0" fillId="5" borderId="82" xfId="1" applyFont="1" applyFill="1" applyBorder="1" applyProtection="1">
      <protection locked="0"/>
    </xf>
    <xf numFmtId="44" fontId="0" fillId="5" borderId="71" xfId="1" applyFont="1" applyFill="1" applyBorder="1" applyProtection="1">
      <protection locked="0"/>
    </xf>
    <xf numFmtId="44" fontId="0" fillId="5" borderId="84" xfId="1" applyFont="1" applyFill="1" applyBorder="1" applyProtection="1">
      <protection locked="0"/>
    </xf>
    <xf numFmtId="44" fontId="0" fillId="5" borderId="91" xfId="1" applyFont="1" applyFill="1" applyBorder="1" applyProtection="1">
      <protection locked="0"/>
    </xf>
    <xf numFmtId="44" fontId="0" fillId="5" borderId="88" xfId="1" applyFont="1" applyFill="1" applyBorder="1" applyProtection="1">
      <protection locked="0"/>
    </xf>
    <xf numFmtId="44" fontId="0" fillId="5" borderId="89" xfId="1" applyFont="1" applyFill="1" applyBorder="1" applyProtection="1">
      <protection locked="0"/>
    </xf>
    <xf numFmtId="0" fontId="19" fillId="0" borderId="1" xfId="0" applyFont="1" applyBorder="1" applyAlignment="1">
      <alignment horizontal="left" vertical="center"/>
    </xf>
    <xf numFmtId="0" fontId="20" fillId="0" borderId="1" xfId="0" applyFont="1" applyBorder="1" applyAlignment="1">
      <alignment horizontal="left" vertical="center"/>
    </xf>
    <xf numFmtId="44" fontId="0" fillId="2" borderId="52" xfId="1" applyFont="1" applyFill="1" applyBorder="1" applyProtection="1"/>
    <xf numFmtId="44" fontId="0" fillId="9" borderId="51" xfId="1" applyFont="1" applyFill="1" applyBorder="1" applyProtection="1"/>
    <xf numFmtId="44" fontId="0" fillId="9" borderId="22" xfId="1" applyFont="1" applyFill="1" applyBorder="1" applyProtection="1"/>
    <xf numFmtId="44" fontId="0" fillId="9" borderId="5" xfId="1" applyFont="1" applyFill="1" applyBorder="1" applyProtection="1"/>
    <xf numFmtId="44" fontId="0" fillId="11" borderId="52" xfId="1" applyFont="1" applyFill="1" applyBorder="1" applyProtection="1"/>
    <xf numFmtId="44" fontId="0" fillId="2" borderId="56" xfId="1" applyFont="1" applyFill="1" applyBorder="1" applyProtection="1"/>
    <xf numFmtId="44" fontId="0" fillId="9" borderId="55" xfId="1" applyFont="1" applyFill="1" applyBorder="1" applyProtection="1"/>
    <xf numFmtId="44" fontId="0" fillId="9" borderId="24" xfId="1" applyFont="1" applyFill="1" applyBorder="1" applyProtection="1"/>
    <xf numFmtId="44" fontId="0" fillId="9" borderId="2" xfId="1" applyFont="1" applyFill="1" applyBorder="1" applyProtection="1"/>
    <xf numFmtId="44" fontId="0" fillId="11" borderId="56" xfId="1" applyFont="1" applyFill="1" applyBorder="1" applyProtection="1"/>
    <xf numFmtId="44" fontId="0" fillId="2" borderId="58" xfId="1" applyFont="1" applyFill="1" applyBorder="1" applyProtection="1"/>
    <xf numFmtId="44" fontId="0" fillId="2" borderId="54" xfId="1" applyFont="1" applyFill="1" applyBorder="1" applyProtection="1"/>
    <xf numFmtId="44" fontId="0" fillId="9" borderId="53" xfId="1" applyFont="1" applyFill="1" applyBorder="1" applyProtection="1"/>
    <xf numFmtId="44" fontId="0" fillId="9" borderId="23" xfId="1" applyFont="1" applyFill="1" applyBorder="1" applyProtection="1"/>
    <xf numFmtId="44" fontId="0" fillId="9" borderId="1" xfId="1" applyFont="1" applyFill="1" applyBorder="1" applyProtection="1"/>
    <xf numFmtId="44" fontId="0" fillId="11" borderId="54" xfId="1" applyFont="1" applyFill="1" applyBorder="1" applyProtection="1"/>
    <xf numFmtId="44" fontId="0" fillId="2" borderId="83" xfId="1" applyFont="1" applyFill="1" applyBorder="1" applyProtection="1"/>
    <xf numFmtId="44" fontId="0" fillId="9" borderId="84" xfId="1" applyFont="1" applyFill="1" applyBorder="1" applyProtection="1"/>
    <xf numFmtId="44" fontId="0" fillId="9" borderId="82" xfId="1" applyFont="1" applyFill="1" applyBorder="1" applyProtection="1"/>
    <xf numFmtId="44" fontId="0" fillId="9" borderId="71" xfId="1" applyFont="1" applyFill="1" applyBorder="1" applyProtection="1"/>
    <xf numFmtId="44" fontId="0" fillId="11" borderId="83" xfId="1" applyFont="1" applyFill="1" applyBorder="1" applyProtection="1"/>
    <xf numFmtId="44" fontId="0" fillId="2" borderId="90" xfId="1" applyFont="1" applyFill="1" applyBorder="1" applyProtection="1"/>
    <xf numFmtId="0" fontId="17" fillId="0" borderId="0" xfId="0" applyFont="1" applyAlignment="1">
      <alignment horizontal="center" vertical="center"/>
    </xf>
    <xf numFmtId="14" fontId="20" fillId="0" borderId="1" xfId="0" applyNumberFormat="1" applyFont="1" applyBorder="1" applyAlignment="1">
      <alignment horizontal="center" vertical="center"/>
    </xf>
    <xf numFmtId="0" fontId="20" fillId="0" borderId="1" xfId="0" applyFont="1" applyBorder="1" applyAlignment="1">
      <alignment horizontal="center" vertical="center"/>
    </xf>
    <xf numFmtId="0" fontId="20" fillId="0" borderId="0" xfId="0" applyFont="1" applyAlignment="1">
      <alignment horizontal="center" vertical="center"/>
    </xf>
    <xf numFmtId="44" fontId="0" fillId="7" borderId="0" xfId="1" applyFont="1" applyFill="1" applyBorder="1" applyProtection="1"/>
    <xf numFmtId="44" fontId="0" fillId="11" borderId="72" xfId="1" applyFont="1" applyFill="1" applyBorder="1" applyProtection="1"/>
    <xf numFmtId="44" fontId="0" fillId="11" borderId="74" xfId="1" applyFont="1" applyFill="1" applyBorder="1" applyProtection="1"/>
    <xf numFmtId="44" fontId="0" fillId="2" borderId="99" xfId="1" applyFont="1" applyFill="1" applyBorder="1" applyProtection="1"/>
    <xf numFmtId="44" fontId="0" fillId="11" borderId="11" xfId="1" applyFont="1" applyFill="1" applyBorder="1" applyProtection="1"/>
    <xf numFmtId="44" fontId="0" fillId="11" borderId="100" xfId="1" applyFont="1" applyFill="1" applyBorder="1" applyProtection="1"/>
    <xf numFmtId="44" fontId="0" fillId="2" borderId="101" xfId="1" applyFont="1" applyFill="1" applyBorder="1" applyProtection="1"/>
    <xf numFmtId="0" fontId="0" fillId="14" borderId="87" xfId="0" applyFill="1" applyBorder="1" applyProtection="1">
      <protection locked="0"/>
    </xf>
    <xf numFmtId="0" fontId="0" fillId="14" borderId="63" xfId="0" applyFill="1" applyBorder="1" applyProtection="1">
      <protection locked="0"/>
    </xf>
    <xf numFmtId="44" fontId="28" fillId="5" borderId="70" xfId="1" applyFont="1" applyFill="1" applyBorder="1" applyAlignment="1" applyProtection="1">
      <alignment horizontal="center" vertical="center"/>
      <protection locked="0"/>
    </xf>
    <xf numFmtId="44" fontId="28" fillId="5" borderId="108" xfId="1" applyFont="1" applyFill="1" applyBorder="1" applyAlignment="1" applyProtection="1">
      <alignment horizontal="center" vertical="center"/>
      <protection locked="0"/>
    </xf>
    <xf numFmtId="44" fontId="28" fillId="5" borderId="107" xfId="1" applyFont="1" applyFill="1" applyBorder="1" applyAlignment="1" applyProtection="1">
      <alignment horizontal="center" vertical="center"/>
      <protection locked="0"/>
    </xf>
    <xf numFmtId="0" fontId="28" fillId="13" borderId="70" xfId="2" applyFill="1" applyBorder="1" applyProtection="1">
      <protection locked="0"/>
    </xf>
    <xf numFmtId="0" fontId="28" fillId="13" borderId="106" xfId="2" applyFill="1" applyBorder="1" applyProtection="1">
      <protection locked="0"/>
    </xf>
    <xf numFmtId="0" fontId="28" fillId="13" borderId="72" xfId="2" applyFill="1" applyBorder="1" applyProtection="1">
      <protection locked="0"/>
    </xf>
    <xf numFmtId="0" fontId="28" fillId="13" borderId="108" xfId="2" applyFill="1" applyBorder="1" applyProtection="1">
      <protection locked="0"/>
    </xf>
    <xf numFmtId="0" fontId="28" fillId="13" borderId="26" xfId="2" applyFill="1" applyBorder="1" applyProtection="1">
      <protection locked="0"/>
    </xf>
    <xf numFmtId="0" fontId="28" fillId="13" borderId="11" xfId="2" applyFill="1" applyBorder="1" applyProtection="1">
      <protection locked="0"/>
    </xf>
    <xf numFmtId="0" fontId="28" fillId="13" borderId="107" xfId="2" applyFill="1" applyBorder="1" applyProtection="1">
      <protection locked="0"/>
    </xf>
    <xf numFmtId="0" fontId="28" fillId="13" borderId="112" xfId="2" applyFill="1" applyBorder="1" applyProtection="1">
      <protection locked="0"/>
    </xf>
    <xf numFmtId="0" fontId="28" fillId="13" borderId="99" xfId="2" applyFill="1" applyBorder="1" applyProtection="1">
      <protection locked="0"/>
    </xf>
    <xf numFmtId="0" fontId="19" fillId="0" borderId="1" xfId="0" applyFont="1" applyBorder="1" applyAlignment="1">
      <alignment horizontal="left" vertical="center" wrapText="1"/>
    </xf>
    <xf numFmtId="0" fontId="19" fillId="0" borderId="1" xfId="0" applyFont="1" applyBorder="1" applyAlignment="1">
      <alignment horizontal="center" vertical="center"/>
    </xf>
    <xf numFmtId="0" fontId="22" fillId="0" borderId="1" xfId="0" applyFont="1" applyBorder="1" applyAlignment="1">
      <alignment horizontal="left" vertical="center"/>
    </xf>
    <xf numFmtId="14" fontId="36" fillId="0" borderId="1" xfId="0" applyNumberFormat="1" applyFont="1" applyBorder="1" applyAlignment="1">
      <alignment horizontal="center" vertical="center"/>
    </xf>
    <xf numFmtId="0" fontId="0" fillId="14" borderId="62" xfId="0" applyFill="1" applyBorder="1" applyProtection="1">
      <protection locked="0"/>
    </xf>
    <xf numFmtId="44" fontId="0" fillId="9" borderId="57" xfId="1" applyFont="1" applyFill="1" applyBorder="1" applyProtection="1"/>
    <xf numFmtId="44" fontId="0" fillId="9" borderId="25" xfId="1" applyFont="1" applyFill="1" applyBorder="1" applyProtection="1"/>
    <xf numFmtId="44" fontId="0" fillId="9" borderId="4" xfId="1" applyFont="1" applyFill="1" applyBorder="1" applyProtection="1"/>
    <xf numFmtId="44" fontId="0" fillId="11" borderId="101" xfId="1" applyFont="1" applyFill="1" applyBorder="1" applyProtection="1"/>
    <xf numFmtId="44" fontId="0" fillId="2" borderId="74" xfId="1" applyFont="1" applyFill="1" applyBorder="1" applyProtection="1"/>
    <xf numFmtId="44" fontId="0" fillId="11" borderId="58" xfId="1" applyFont="1" applyFill="1" applyBorder="1" applyProtection="1"/>
    <xf numFmtId="14" fontId="0" fillId="5" borderId="119" xfId="0" applyNumberFormat="1" applyFill="1" applyBorder="1" applyProtection="1">
      <protection locked="0"/>
    </xf>
    <xf numFmtId="44" fontId="0" fillId="5" borderId="122" xfId="1" applyFont="1" applyFill="1" applyBorder="1" applyProtection="1">
      <protection locked="0"/>
    </xf>
    <xf numFmtId="44" fontId="0" fillId="5" borderId="123" xfId="1" applyFont="1" applyFill="1" applyBorder="1" applyProtection="1">
      <protection locked="0"/>
    </xf>
    <xf numFmtId="44" fontId="0" fillId="5" borderId="102" xfId="1" applyFont="1" applyFill="1" applyBorder="1" applyProtection="1">
      <protection locked="0"/>
    </xf>
    <xf numFmtId="44" fontId="0" fillId="2" borderId="124" xfId="1" applyFont="1" applyFill="1" applyBorder="1" applyProtection="1"/>
    <xf numFmtId="44" fontId="0" fillId="9" borderId="122" xfId="1" applyFont="1" applyFill="1" applyBorder="1" applyProtection="1"/>
    <xf numFmtId="44" fontId="0" fillId="9" borderId="123" xfId="1" applyFont="1" applyFill="1" applyBorder="1" applyProtection="1"/>
    <xf numFmtId="44" fontId="0" fillId="9" borderId="102" xfId="1" applyFont="1" applyFill="1" applyBorder="1" applyProtection="1"/>
    <xf numFmtId="44" fontId="0" fillId="11" borderId="124" xfId="1" applyFont="1" applyFill="1" applyBorder="1" applyProtection="1"/>
    <xf numFmtId="44" fontId="0" fillId="11" borderId="125" xfId="1" applyFont="1" applyFill="1" applyBorder="1" applyProtection="1"/>
    <xf numFmtId="44" fontId="0" fillId="7" borderId="126" xfId="1" applyFont="1" applyFill="1" applyBorder="1" applyProtection="1"/>
    <xf numFmtId="44" fontId="0" fillId="11" borderId="99" xfId="1" applyFont="1" applyFill="1" applyBorder="1" applyProtection="1"/>
    <xf numFmtId="0" fontId="0" fillId="0" borderId="0" xfId="0" applyAlignment="1">
      <alignment vertical="center"/>
    </xf>
    <xf numFmtId="0" fontId="1" fillId="0" borderId="0" xfId="0" applyFont="1" applyAlignment="1">
      <alignment horizontal="center" vertical="center" wrapText="1"/>
    </xf>
    <xf numFmtId="14" fontId="1" fillId="0" borderId="0" xfId="0" applyNumberFormat="1" applyFont="1" applyAlignment="1">
      <alignment horizontal="center" vertical="center" wrapText="1"/>
    </xf>
    <xf numFmtId="14" fontId="0" fillId="0" borderId="0" xfId="0" applyNumberFormat="1"/>
    <xf numFmtId="2" fontId="0" fillId="0" borderId="0" xfId="0" applyNumberFormat="1"/>
    <xf numFmtId="0" fontId="4" fillId="0" borderId="10" xfId="0" applyFont="1" applyBorder="1" applyAlignment="1">
      <alignment vertical="top" wrapText="1"/>
    </xf>
    <xf numFmtId="0" fontId="4" fillId="0" borderId="0" xfId="0" applyFont="1" applyAlignment="1">
      <alignment vertical="top" wrapText="1"/>
    </xf>
    <xf numFmtId="0" fontId="7" fillId="0" borderId="0" xfId="0" applyFont="1" applyAlignment="1">
      <alignment vertical="center"/>
    </xf>
    <xf numFmtId="0" fontId="21" fillId="0" borderId="47" xfId="0" applyFont="1" applyBorder="1" applyAlignment="1">
      <alignment horizontal="center" vertical="center" wrapText="1"/>
    </xf>
    <xf numFmtId="0" fontId="21" fillId="0" borderId="20" xfId="0" applyFont="1" applyBorder="1" applyAlignment="1">
      <alignment horizontal="center" vertical="center" wrapText="1"/>
    </xf>
    <xf numFmtId="0" fontId="25" fillId="0" borderId="20" xfId="0" applyFont="1" applyBorder="1" applyAlignment="1">
      <alignment horizontal="center" vertical="center" wrapText="1"/>
    </xf>
    <xf numFmtId="0" fontId="21" fillId="8" borderId="95" xfId="0" applyFont="1" applyFill="1" applyBorder="1" applyAlignment="1">
      <alignment horizontal="center" vertical="center" wrapText="1"/>
    </xf>
    <xf numFmtId="0" fontId="21" fillId="8" borderId="92" xfId="0" applyFont="1" applyFill="1" applyBorder="1" applyAlignment="1">
      <alignment horizontal="center" vertical="center" wrapText="1"/>
    </xf>
    <xf numFmtId="0" fontId="21" fillId="8" borderId="93" xfId="0" applyFont="1" applyFill="1" applyBorder="1" applyAlignment="1">
      <alignment horizontal="center" vertical="center" wrapText="1"/>
    </xf>
    <xf numFmtId="0" fontId="21" fillId="8" borderId="94" xfId="0" applyFont="1" applyFill="1" applyBorder="1" applyAlignment="1">
      <alignment horizontal="center" vertical="center" wrapText="1"/>
    </xf>
    <xf numFmtId="0" fontId="0" fillId="0" borderId="0" xfId="0" applyAlignment="1">
      <alignment wrapText="1"/>
    </xf>
    <xf numFmtId="0" fontId="1" fillId="7" borderId="7" xfId="0" applyFont="1" applyFill="1" applyBorder="1" applyAlignment="1">
      <alignment horizontal="center" vertical="center" wrapText="1"/>
    </xf>
    <xf numFmtId="14" fontId="1" fillId="7" borderId="126" xfId="0" applyNumberFormat="1" applyFont="1" applyFill="1" applyBorder="1" applyAlignment="1">
      <alignment horizontal="center" vertical="center" wrapText="1"/>
    </xf>
    <xf numFmtId="0" fontId="1" fillId="7" borderId="126" xfId="0" applyFont="1" applyFill="1" applyBorder="1" applyAlignment="1">
      <alignment horizontal="center" vertical="center" wrapText="1"/>
    </xf>
    <xf numFmtId="0" fontId="0" fillId="7" borderId="126" xfId="0" applyFill="1" applyBorder="1"/>
    <xf numFmtId="14" fontId="0" fillId="7" borderId="126" xfId="0" applyNumberFormat="1" applyFill="1" applyBorder="1"/>
    <xf numFmtId="2" fontId="0" fillId="7" borderId="126" xfId="0" applyNumberFormat="1" applyFill="1" applyBorder="1"/>
    <xf numFmtId="0" fontId="1" fillId="7" borderId="127" xfId="0" applyFont="1" applyFill="1" applyBorder="1" applyAlignment="1">
      <alignment horizontal="center" vertical="center" wrapText="1"/>
    </xf>
    <xf numFmtId="0" fontId="0" fillId="9" borderId="119" xfId="0" applyFill="1" applyBorder="1"/>
    <xf numFmtId="0" fontId="0" fillId="9" borderId="61" xfId="0" applyFill="1" applyBorder="1"/>
    <xf numFmtId="0" fontId="0" fillId="9" borderId="62" xfId="0" applyFill="1" applyBorder="1"/>
    <xf numFmtId="44" fontId="0" fillId="9" borderId="91" xfId="1" applyFont="1" applyFill="1" applyBorder="1" applyProtection="1"/>
    <xf numFmtId="44" fontId="0" fillId="9" borderId="88" xfId="1" applyFont="1" applyFill="1" applyBorder="1" applyProtection="1"/>
    <xf numFmtId="44" fontId="0" fillId="9" borderId="89" xfId="1" applyFont="1" applyFill="1" applyBorder="1" applyProtection="1"/>
    <xf numFmtId="0" fontId="1" fillId="3" borderId="96" xfId="0" applyFont="1" applyFill="1" applyBorder="1" applyAlignment="1">
      <alignment horizontal="center" vertical="center" wrapText="1"/>
    </xf>
    <xf numFmtId="0" fontId="1" fillId="3" borderId="15" xfId="0" applyFont="1" applyFill="1" applyBorder="1" applyAlignment="1">
      <alignment horizontal="center" vertical="center" wrapText="1"/>
    </xf>
    <xf numFmtId="0" fontId="0" fillId="9" borderId="60" xfId="0" applyFill="1" applyBorder="1"/>
    <xf numFmtId="0" fontId="1" fillId="3" borderId="76" xfId="0" applyFont="1" applyFill="1" applyBorder="1" applyAlignment="1">
      <alignment horizontal="center" vertical="center" wrapText="1"/>
    </xf>
    <xf numFmtId="14" fontId="23" fillId="3" borderId="15" xfId="0" applyNumberFormat="1" applyFont="1" applyFill="1" applyBorder="1" applyAlignment="1">
      <alignment horizontal="center" vertical="center" wrapText="1"/>
    </xf>
    <xf numFmtId="0" fontId="21" fillId="0" borderId="7" xfId="0" applyFont="1" applyBorder="1" applyAlignment="1">
      <alignment horizontal="center" vertical="center" wrapText="1"/>
    </xf>
    <xf numFmtId="0" fontId="21" fillId="0" borderId="18" xfId="0" applyFont="1" applyBorder="1" applyAlignment="1">
      <alignment horizontal="center" vertical="center" wrapText="1"/>
    </xf>
    <xf numFmtId="0" fontId="25" fillId="0" borderId="18" xfId="0" applyFont="1" applyBorder="1" applyAlignment="1">
      <alignment horizontal="center" vertical="center" wrapText="1"/>
    </xf>
    <xf numFmtId="0" fontId="21" fillId="8" borderId="64" xfId="0" applyFont="1" applyFill="1" applyBorder="1" applyAlignment="1">
      <alignment horizontal="center" vertical="center" wrapText="1"/>
    </xf>
    <xf numFmtId="0" fontId="21" fillId="8" borderId="65" xfId="0" applyFont="1" applyFill="1" applyBorder="1" applyAlignment="1">
      <alignment horizontal="center" vertical="center" wrapText="1"/>
    </xf>
    <xf numFmtId="0" fontId="21" fillId="8" borderId="66" xfId="0" applyFont="1" applyFill="1" applyBorder="1" applyAlignment="1">
      <alignment horizontal="center" vertical="center" wrapText="1"/>
    </xf>
    <xf numFmtId="0" fontId="21" fillId="8" borderId="67" xfId="0" applyFont="1" applyFill="1" applyBorder="1" applyAlignment="1">
      <alignment horizontal="center" vertical="center" wrapText="1"/>
    </xf>
    <xf numFmtId="0" fontId="1" fillId="7" borderId="47" xfId="0" applyFont="1" applyFill="1" applyBorder="1" applyAlignment="1">
      <alignment horizontal="center" vertical="center" wrapText="1"/>
    </xf>
    <xf numFmtId="14" fontId="1" fillId="7" borderId="75" xfId="0" applyNumberFormat="1" applyFont="1" applyFill="1" applyBorder="1" applyAlignment="1">
      <alignment horizontal="center" vertical="center" wrapText="1"/>
    </xf>
    <xf numFmtId="0" fontId="1" fillId="7" borderId="75" xfId="0" applyFont="1" applyFill="1" applyBorder="1" applyAlignment="1">
      <alignment horizontal="center" vertical="center" wrapText="1"/>
    </xf>
    <xf numFmtId="0" fontId="1" fillId="7" borderId="0" xfId="0" applyFont="1" applyFill="1" applyAlignment="1">
      <alignment horizontal="center" vertical="center" wrapText="1"/>
    </xf>
    <xf numFmtId="0" fontId="0" fillId="7" borderId="0" xfId="0" applyFill="1"/>
    <xf numFmtId="14" fontId="0" fillId="7" borderId="0" xfId="0" applyNumberFormat="1" applyFill="1"/>
    <xf numFmtId="0" fontId="1" fillId="7" borderId="76" xfId="0" applyFont="1" applyFill="1" applyBorder="1" applyAlignment="1">
      <alignment horizontal="center" vertical="center" wrapText="1"/>
    </xf>
    <xf numFmtId="0" fontId="0" fillId="9" borderId="81" xfId="0" applyFill="1" applyBorder="1"/>
    <xf numFmtId="0" fontId="0" fillId="9" borderId="63" xfId="0" applyFill="1" applyBorder="1"/>
    <xf numFmtId="0" fontId="38" fillId="16" borderId="68" xfId="0" applyFont="1" applyFill="1" applyBorder="1" applyAlignment="1">
      <alignment horizontal="center" vertical="center" wrapText="1"/>
    </xf>
    <xf numFmtId="0" fontId="1" fillId="7" borderId="3" xfId="0" applyFont="1" applyFill="1" applyBorder="1" applyAlignment="1">
      <alignment horizontal="center" vertical="center" wrapText="1"/>
    </xf>
    <xf numFmtId="14" fontId="1" fillId="7" borderId="0" xfId="0" applyNumberFormat="1" applyFont="1" applyFill="1" applyAlignment="1">
      <alignment horizontal="center" vertical="center" wrapText="1"/>
    </xf>
    <xf numFmtId="0" fontId="1" fillId="7" borderId="77" xfId="0" applyFont="1" applyFill="1" applyBorder="1" applyAlignment="1">
      <alignment horizontal="center" vertical="center" wrapText="1"/>
    </xf>
    <xf numFmtId="44" fontId="28" fillId="5" borderId="109" xfId="1" applyFont="1" applyFill="1" applyBorder="1" applyAlignment="1" applyProtection="1">
      <alignment horizontal="center" vertical="center"/>
      <protection locked="0"/>
    </xf>
    <xf numFmtId="0" fontId="28" fillId="13" borderId="109" xfId="2" applyFill="1" applyBorder="1" applyProtection="1">
      <protection locked="0"/>
    </xf>
    <xf numFmtId="0" fontId="28" fillId="13" borderId="35" xfId="2" applyFill="1" applyBorder="1" applyProtection="1">
      <protection locked="0"/>
    </xf>
    <xf numFmtId="0" fontId="28" fillId="13" borderId="131" xfId="2" applyFill="1" applyBorder="1" applyProtection="1">
      <protection locked="0"/>
    </xf>
    <xf numFmtId="0" fontId="37" fillId="6" borderId="0" xfId="2" applyFont="1" applyFill="1" applyAlignment="1">
      <alignment horizontal="center"/>
    </xf>
    <xf numFmtId="0" fontId="2" fillId="0" borderId="0" xfId="2" applyFont="1"/>
    <xf numFmtId="0" fontId="27" fillId="0" borderId="0" xfId="2" applyFont="1"/>
    <xf numFmtId="0" fontId="11" fillId="0" borderId="0" xfId="2" applyFont="1"/>
    <xf numFmtId="0" fontId="12" fillId="0" borderId="1" xfId="2" applyFont="1" applyBorder="1" applyAlignment="1">
      <alignment horizontal="left" indent="2"/>
    </xf>
    <xf numFmtId="0" fontId="29" fillId="0" borderId="0" xfId="2" applyFont="1"/>
    <xf numFmtId="0" fontId="28" fillId="0" borderId="0" xfId="2"/>
    <xf numFmtId="0" fontId="12" fillId="0" borderId="0" xfId="2" applyFont="1"/>
    <xf numFmtId="0" fontId="12" fillId="0" borderId="107" xfId="2" applyFont="1" applyBorder="1" applyAlignment="1">
      <alignment horizontal="center" vertical="center" wrapText="1"/>
    </xf>
    <xf numFmtId="0" fontId="12" fillId="0" borderId="89" xfId="2" applyFont="1" applyBorder="1" applyAlignment="1">
      <alignment horizontal="center" vertical="center" wrapText="1"/>
    </xf>
    <xf numFmtId="0" fontId="30" fillId="0" borderId="89" xfId="2" applyFont="1" applyBorder="1" applyAlignment="1">
      <alignment horizontal="center" vertical="center" wrapText="1"/>
    </xf>
    <xf numFmtId="0" fontId="12" fillId="0" borderId="99" xfId="2" applyFont="1" applyBorder="1" applyAlignment="1">
      <alignment horizontal="center" vertical="center" wrapText="1"/>
    </xf>
    <xf numFmtId="0" fontId="12" fillId="5" borderId="107" xfId="2" applyFont="1" applyFill="1" applyBorder="1" applyAlignment="1">
      <alignment horizontal="center" vertical="center" wrapText="1"/>
    </xf>
    <xf numFmtId="0" fontId="12" fillId="5" borderId="99" xfId="2" applyFont="1" applyFill="1" applyBorder="1" applyAlignment="1">
      <alignment horizontal="center" vertical="center" wrapText="1"/>
    </xf>
    <xf numFmtId="0" fontId="32" fillId="0" borderId="88" xfId="2" applyFont="1" applyBorder="1" applyAlignment="1">
      <alignment horizontal="center" vertical="center" wrapText="1"/>
    </xf>
    <xf numFmtId="0" fontId="32" fillId="0" borderId="99" xfId="2" applyFont="1" applyBorder="1" applyAlignment="1">
      <alignment horizontal="center" vertical="center" wrapText="1"/>
    </xf>
    <xf numFmtId="0" fontId="12" fillId="0" borderId="0" xfId="2" applyFont="1" applyAlignment="1">
      <alignment horizontal="center" wrapText="1"/>
    </xf>
    <xf numFmtId="0" fontId="28" fillId="0" borderId="71" xfId="2" applyBorder="1" applyAlignment="1">
      <alignment horizontal="center" vertical="center"/>
    </xf>
    <xf numFmtId="0" fontId="33" fillId="0" borderId="71" xfId="2" applyFont="1" applyBorder="1" applyAlignment="1">
      <alignment horizontal="left" vertical="center"/>
    </xf>
    <xf numFmtId="0" fontId="28" fillId="0" borderId="71" xfId="2" applyBorder="1" applyAlignment="1">
      <alignment horizontal="left" vertical="center"/>
    </xf>
    <xf numFmtId="0" fontId="28" fillId="0" borderId="72" xfId="2" applyBorder="1" applyAlignment="1">
      <alignment horizontal="center" vertical="center"/>
    </xf>
    <xf numFmtId="44" fontId="28" fillId="2" borderId="72" xfId="1" applyFont="1" applyFill="1" applyBorder="1" applyAlignment="1" applyProtection="1">
      <alignment horizontal="center" vertical="center"/>
    </xf>
    <xf numFmtId="0" fontId="28" fillId="0" borderId="102" xfId="2" applyBorder="1" applyAlignment="1">
      <alignment horizontal="center" vertical="center"/>
    </xf>
    <xf numFmtId="0" fontId="33" fillId="0" borderId="1" xfId="2" applyFont="1" applyBorder="1" applyAlignment="1">
      <alignment horizontal="left" vertical="center"/>
    </xf>
    <xf numFmtId="0" fontId="28" fillId="0" borderId="1" xfId="2" applyBorder="1" applyAlignment="1">
      <alignment horizontal="left" vertical="center"/>
    </xf>
    <xf numFmtId="0" fontId="28" fillId="0" borderId="11" xfId="2" applyBorder="1" applyAlignment="1">
      <alignment horizontal="center" vertical="center"/>
    </xf>
    <xf numFmtId="44" fontId="28" fillId="2" borderId="11" xfId="1" applyFont="1" applyFill="1" applyBorder="1" applyAlignment="1" applyProtection="1">
      <alignment horizontal="center" vertical="center"/>
    </xf>
    <xf numFmtId="0" fontId="29" fillId="0" borderId="1" xfId="2" applyFont="1" applyBorder="1" applyAlignment="1">
      <alignment horizontal="left" vertical="center"/>
    </xf>
    <xf numFmtId="0" fontId="28" fillId="0" borderId="89" xfId="2" applyBorder="1" applyAlignment="1">
      <alignment horizontal="center" vertical="center"/>
    </xf>
    <xf numFmtId="0" fontId="29" fillId="0" borderId="89" xfId="2" applyFont="1" applyBorder="1" applyAlignment="1">
      <alignment horizontal="left" vertical="center"/>
    </xf>
    <xf numFmtId="0" fontId="28" fillId="0" borderId="89" xfId="2" applyBorder="1" applyAlignment="1">
      <alignment horizontal="left" vertical="center"/>
    </xf>
    <xf numFmtId="0" fontId="28" fillId="0" borderId="99" xfId="2" applyBorder="1" applyAlignment="1">
      <alignment horizontal="center" vertical="center"/>
    </xf>
    <xf numFmtId="44" fontId="28" fillId="2" borderId="99" xfId="1" applyFont="1" applyFill="1" applyBorder="1" applyAlignment="1" applyProtection="1">
      <alignment horizontal="center" vertical="center"/>
    </xf>
    <xf numFmtId="0" fontId="28" fillId="0" borderId="0" xfId="2" applyAlignment="1">
      <alignment horizontal="center" vertical="center" wrapText="1"/>
    </xf>
    <xf numFmtId="0" fontId="28" fillId="0" borderId="0" xfId="2" applyAlignment="1">
      <alignment horizontal="center" vertical="center"/>
    </xf>
    <xf numFmtId="0" fontId="29" fillId="0" borderId="0" xfId="2" applyFont="1" applyAlignment="1">
      <alignment horizontal="left" vertical="center"/>
    </xf>
    <xf numFmtId="0" fontId="28" fillId="0" borderId="0" xfId="2" applyAlignment="1">
      <alignment horizontal="left" vertical="center"/>
    </xf>
    <xf numFmtId="44" fontId="28" fillId="0" borderId="0" xfId="1" applyFont="1" applyFill="1" applyBorder="1" applyAlignment="1" applyProtection="1">
      <alignment horizontal="center" vertical="center"/>
    </xf>
    <xf numFmtId="44" fontId="28" fillId="2" borderId="111" xfId="1" applyFont="1" applyFill="1" applyBorder="1" applyAlignment="1" applyProtection="1">
      <alignment horizontal="center" vertical="center"/>
    </xf>
    <xf numFmtId="0" fontId="29" fillId="0" borderId="130" xfId="2" applyFont="1" applyBorder="1" applyAlignment="1">
      <alignment horizontal="left" vertical="center"/>
    </xf>
    <xf numFmtId="0" fontId="28" fillId="0" borderId="130" xfId="2" applyBorder="1" applyAlignment="1">
      <alignment horizontal="left" vertical="center"/>
    </xf>
    <xf numFmtId="0" fontId="28" fillId="0" borderId="131" xfId="2" applyBorder="1" applyAlignment="1">
      <alignment horizontal="center" vertical="center"/>
    </xf>
    <xf numFmtId="44" fontId="7" fillId="2" borderId="111" xfId="1" applyFont="1" applyFill="1" applyBorder="1" applyAlignment="1" applyProtection="1">
      <alignment horizontal="center" vertical="center"/>
    </xf>
    <xf numFmtId="0" fontId="35" fillId="0" borderId="0" xfId="2" applyFont="1" applyAlignment="1">
      <alignment vertical="center"/>
    </xf>
    <xf numFmtId="0" fontId="28" fillId="0" borderId="0" xfId="2" applyAlignment="1">
      <alignment vertical="center"/>
    </xf>
    <xf numFmtId="0" fontId="15" fillId="0" borderId="0" xfId="2" applyFont="1" applyAlignment="1">
      <alignment vertical="center"/>
    </xf>
    <xf numFmtId="0" fontId="29" fillId="0" borderId="0" xfId="2" applyFont="1" applyAlignment="1">
      <alignment vertical="center"/>
    </xf>
    <xf numFmtId="0" fontId="11" fillId="5" borderId="115" xfId="2" applyFont="1" applyFill="1" applyBorder="1"/>
    <xf numFmtId="0" fontId="28" fillId="5" borderId="116" xfId="2" applyFill="1" applyBorder="1"/>
    <xf numFmtId="0" fontId="28" fillId="5" borderId="117" xfId="2" applyFill="1" applyBorder="1"/>
    <xf numFmtId="0" fontId="11" fillId="0" borderId="0" xfId="2" applyFont="1" applyAlignment="1">
      <alignment vertical="center"/>
    </xf>
    <xf numFmtId="0" fontId="42" fillId="6" borderId="0" xfId="0" applyFont="1" applyFill="1" applyAlignment="1">
      <alignment vertical="center"/>
    </xf>
    <xf numFmtId="0" fontId="44" fillId="6" borderId="0" xfId="0" applyFont="1" applyFill="1" applyAlignment="1">
      <alignment vertical="center"/>
    </xf>
    <xf numFmtId="0" fontId="20" fillId="0" borderId="108" xfId="0" applyFont="1" applyBorder="1" applyAlignment="1">
      <alignment horizontal="left" vertical="center"/>
    </xf>
    <xf numFmtId="0" fontId="19" fillId="0" borderId="108" xfId="0" applyFont="1" applyBorder="1" applyAlignment="1">
      <alignment horizontal="left" vertical="center"/>
    </xf>
    <xf numFmtId="0" fontId="19" fillId="0" borderId="107" xfId="0" applyFont="1" applyBorder="1" applyAlignment="1">
      <alignment horizontal="left" vertical="center"/>
    </xf>
    <xf numFmtId="0" fontId="19" fillId="0" borderId="89" xfId="0" applyFont="1" applyBorder="1" applyAlignment="1">
      <alignment horizontal="left" vertical="center" wrapText="1"/>
    </xf>
    <xf numFmtId="14" fontId="20" fillId="0" borderId="89" xfId="0" applyNumberFormat="1" applyFont="1" applyBorder="1" applyAlignment="1">
      <alignment horizontal="center" vertical="center"/>
    </xf>
    <xf numFmtId="0" fontId="20" fillId="0" borderId="89" xfId="0" applyFont="1" applyBorder="1" applyAlignment="1">
      <alignment horizontal="center" vertical="center"/>
    </xf>
    <xf numFmtId="0" fontId="20" fillId="0" borderId="132" xfId="0" applyFont="1" applyBorder="1" applyAlignment="1">
      <alignment horizontal="left" vertical="center"/>
    </xf>
    <xf numFmtId="0" fontId="20" fillId="0" borderId="102" xfId="0" applyFont="1" applyBorder="1" applyAlignment="1">
      <alignment horizontal="left" vertical="center"/>
    </xf>
    <xf numFmtId="14" fontId="20" fillId="0" borderId="102" xfId="0" applyNumberFormat="1" applyFont="1" applyBorder="1" applyAlignment="1">
      <alignment horizontal="center" vertical="center"/>
    </xf>
    <xf numFmtId="0" fontId="20" fillId="0" borderId="102" xfId="0" applyFont="1" applyBorder="1" applyAlignment="1">
      <alignment horizontal="center" vertical="center"/>
    </xf>
    <xf numFmtId="0" fontId="18" fillId="6" borderId="133" xfId="0" applyFont="1" applyFill="1" applyBorder="1" applyAlignment="1">
      <alignment vertical="center"/>
    </xf>
    <xf numFmtId="0" fontId="18" fillId="6" borderId="134" xfId="0" applyFont="1" applyFill="1" applyBorder="1" applyAlignment="1">
      <alignment vertical="center" wrapText="1"/>
    </xf>
    <xf numFmtId="0" fontId="18" fillId="6" borderId="134" xfId="0" applyFont="1" applyFill="1" applyBorder="1" applyAlignment="1">
      <alignment horizontal="center" vertical="center" wrapText="1"/>
    </xf>
    <xf numFmtId="0" fontId="19" fillId="0" borderId="11" xfId="0" applyFont="1" applyBorder="1" applyAlignment="1">
      <alignment horizontal="center" vertical="center" wrapText="1"/>
    </xf>
    <xf numFmtId="0" fontId="19" fillId="0" borderId="11" xfId="0" applyFont="1" applyBorder="1" applyAlignment="1">
      <alignment vertical="center" wrapText="1"/>
    </xf>
    <xf numFmtId="0" fontId="20" fillId="0" borderId="89" xfId="0" applyFont="1" applyBorder="1" applyAlignment="1">
      <alignment horizontal="left" vertical="center"/>
    </xf>
    <xf numFmtId="0" fontId="19" fillId="0" borderId="99" xfId="0" applyFont="1" applyBorder="1" applyAlignment="1">
      <alignment horizontal="left" vertical="top" wrapText="1"/>
    </xf>
    <xf numFmtId="0" fontId="19" fillId="0" borderId="132" xfId="0" applyFont="1" applyBorder="1" applyAlignment="1">
      <alignment horizontal="left" vertical="center"/>
    </xf>
    <xf numFmtId="0" fontId="19" fillId="0" borderId="102" xfId="0" applyFont="1" applyBorder="1" applyAlignment="1">
      <alignment horizontal="left" vertical="center" wrapText="1"/>
    </xf>
    <xf numFmtId="0" fontId="19" fillId="0" borderId="125" xfId="0" applyFont="1" applyBorder="1" applyAlignment="1">
      <alignment horizontal="center" vertical="center" wrapText="1"/>
    </xf>
    <xf numFmtId="0" fontId="18" fillId="3" borderId="133" xfId="0" applyFont="1" applyFill="1" applyBorder="1" applyAlignment="1">
      <alignment vertical="center"/>
    </xf>
    <xf numFmtId="0" fontId="18" fillId="3" borderId="134" xfId="0" applyFont="1" applyFill="1" applyBorder="1" applyAlignment="1">
      <alignment vertical="center" wrapText="1"/>
    </xf>
    <xf numFmtId="0" fontId="18" fillId="3" borderId="135" xfId="0" applyFont="1" applyFill="1" applyBorder="1" applyAlignment="1">
      <alignment horizontal="center" vertical="center" wrapText="1"/>
    </xf>
    <xf numFmtId="0" fontId="18" fillId="6" borderId="136" xfId="0" applyFont="1" applyFill="1" applyBorder="1" applyAlignment="1">
      <alignment horizontal="center" vertical="center" wrapText="1"/>
    </xf>
    <xf numFmtId="0" fontId="20" fillId="0" borderId="137" xfId="0" applyFont="1" applyBorder="1" applyAlignment="1">
      <alignment horizontal="center" vertical="center"/>
    </xf>
    <xf numFmtId="0" fontId="20" fillId="0" borderId="138" xfId="0" applyFont="1" applyBorder="1" applyAlignment="1">
      <alignment horizontal="center" vertical="center"/>
    </xf>
    <xf numFmtId="0" fontId="19" fillId="0" borderId="138" xfId="0" applyFont="1" applyBorder="1" applyAlignment="1">
      <alignment horizontal="center" vertical="center"/>
    </xf>
    <xf numFmtId="0" fontId="20" fillId="0" borderId="138" xfId="0" applyFont="1" applyBorder="1" applyAlignment="1">
      <alignment horizontal="center" vertical="center" wrapText="1"/>
    </xf>
    <xf numFmtId="0" fontId="20" fillId="0" borderId="139" xfId="0" applyFont="1" applyBorder="1" applyAlignment="1">
      <alignment horizontal="center" vertical="center"/>
    </xf>
    <xf numFmtId="0" fontId="18" fillId="6" borderId="111" xfId="0" applyFont="1" applyFill="1" applyBorder="1" applyAlignment="1">
      <alignment horizontal="center" vertical="center" wrapText="1"/>
    </xf>
    <xf numFmtId="0" fontId="20" fillId="12" borderId="140" xfId="0" applyFont="1" applyFill="1" applyBorder="1" applyProtection="1">
      <protection locked="0"/>
    </xf>
    <xf numFmtId="0" fontId="20" fillId="12" borderId="141" xfId="0" applyFont="1" applyFill="1" applyBorder="1" applyProtection="1">
      <protection locked="0"/>
    </xf>
    <xf numFmtId="0" fontId="20" fillId="12" borderId="142" xfId="0" applyFont="1" applyFill="1" applyBorder="1" applyProtection="1">
      <protection locked="0"/>
    </xf>
    <xf numFmtId="0" fontId="2" fillId="0" borderId="0" xfId="0" applyFont="1" applyAlignment="1">
      <alignment horizontal="center" vertical="center"/>
    </xf>
    <xf numFmtId="0" fontId="1" fillId="3" borderId="96" xfId="0" applyFont="1" applyFill="1" applyBorder="1" applyAlignment="1">
      <alignment horizontal="center" vertical="center" wrapText="1"/>
    </xf>
    <xf numFmtId="0" fontId="1" fillId="3" borderId="97" xfId="0" applyFont="1" applyFill="1" applyBorder="1" applyAlignment="1">
      <alignment horizontal="center" vertical="center" wrapText="1"/>
    </xf>
    <xf numFmtId="0" fontId="1" fillId="3" borderId="98" xfId="0" applyFont="1" applyFill="1" applyBorder="1" applyAlignment="1">
      <alignment horizontal="center" vertical="center" wrapText="1"/>
    </xf>
    <xf numFmtId="14" fontId="23" fillId="3" borderId="15" xfId="0" applyNumberFormat="1" applyFont="1" applyFill="1" applyBorder="1" applyAlignment="1">
      <alignment horizontal="center" vertical="center" wrapText="1"/>
    </xf>
    <xf numFmtId="14" fontId="23" fillId="3" borderId="12" xfId="0" applyNumberFormat="1" applyFont="1" applyFill="1" applyBorder="1" applyAlignment="1">
      <alignment horizontal="center" vertical="center" wrapText="1"/>
    </xf>
    <xf numFmtId="14" fontId="23" fillId="3" borderId="14" xfId="0" applyNumberFormat="1" applyFont="1" applyFill="1" applyBorder="1" applyAlignment="1">
      <alignment horizontal="center" vertical="center" wrapText="1"/>
    </xf>
    <xf numFmtId="0" fontId="1" fillId="3" borderId="15" xfId="0" applyFont="1" applyFill="1" applyBorder="1" applyAlignment="1">
      <alignment horizontal="center" vertical="center" wrapText="1"/>
    </xf>
    <xf numFmtId="0" fontId="1" fillId="3" borderId="12" xfId="0" applyFont="1" applyFill="1" applyBorder="1" applyAlignment="1">
      <alignment horizontal="center" vertical="center" wrapText="1"/>
    </xf>
    <xf numFmtId="0" fontId="1" fillId="3" borderId="14" xfId="0" applyFont="1" applyFill="1" applyBorder="1" applyAlignment="1">
      <alignment horizontal="center" vertical="center" wrapText="1"/>
    </xf>
    <xf numFmtId="0" fontId="1" fillId="3" borderId="120" xfId="0" applyFont="1" applyFill="1" applyBorder="1" applyAlignment="1">
      <alignment horizontal="center" vertical="center" wrapText="1"/>
    </xf>
    <xf numFmtId="0" fontId="1" fillId="3" borderId="118" xfId="0" applyFont="1" applyFill="1" applyBorder="1" applyAlignment="1">
      <alignment horizontal="center" vertical="center" wrapText="1"/>
    </xf>
    <xf numFmtId="0" fontId="1" fillId="3" borderId="69" xfId="0" applyFont="1" applyFill="1" applyBorder="1" applyAlignment="1">
      <alignment horizontal="center" vertical="center" wrapText="1"/>
    </xf>
    <xf numFmtId="0" fontId="10" fillId="0" borderId="20" xfId="0" applyFont="1" applyBorder="1" applyAlignment="1">
      <alignment horizontal="center" vertical="center" wrapText="1"/>
    </xf>
    <xf numFmtId="0" fontId="10" fillId="0" borderId="21" xfId="0" applyFont="1" applyBorder="1" applyAlignment="1">
      <alignment horizontal="center" vertical="center" wrapText="1"/>
    </xf>
    <xf numFmtId="0" fontId="21" fillId="8" borderId="48" xfId="0" applyFont="1" applyFill="1" applyBorder="1" applyAlignment="1">
      <alignment horizontal="center" vertical="center"/>
    </xf>
    <xf numFmtId="0" fontId="21" fillId="8" borderId="49" xfId="0" applyFont="1" applyFill="1" applyBorder="1" applyAlignment="1">
      <alignment horizontal="center" vertical="center"/>
    </xf>
    <xf numFmtId="0" fontId="21" fillId="8" borderId="50" xfId="0" applyFont="1" applyFill="1" applyBorder="1" applyAlignment="1">
      <alignment horizontal="center" vertical="center"/>
    </xf>
    <xf numFmtId="0" fontId="1" fillId="3" borderId="77" xfId="0" applyFont="1" applyFill="1" applyBorder="1" applyAlignment="1">
      <alignment horizontal="center" vertical="center" wrapText="1"/>
    </xf>
    <xf numFmtId="0" fontId="1" fillId="3" borderId="85" xfId="0" applyFont="1" applyFill="1" applyBorder="1" applyAlignment="1">
      <alignment horizontal="center" vertical="center" wrapText="1"/>
    </xf>
    <xf numFmtId="0" fontId="1" fillId="3" borderId="76" xfId="0" applyFont="1" applyFill="1" applyBorder="1" applyAlignment="1">
      <alignment horizontal="center" vertical="center" wrapText="1"/>
    </xf>
    <xf numFmtId="0" fontId="1" fillId="3" borderId="78" xfId="0" applyFont="1" applyFill="1" applyBorder="1" applyAlignment="1">
      <alignment horizontal="center" vertical="center" wrapText="1"/>
    </xf>
    <xf numFmtId="0" fontId="1" fillId="3" borderId="79" xfId="0" applyFont="1" applyFill="1" applyBorder="1" applyAlignment="1">
      <alignment horizontal="center" vertical="center" wrapText="1"/>
    </xf>
    <xf numFmtId="14" fontId="1" fillId="3" borderId="15" xfId="0" applyNumberFormat="1" applyFont="1" applyFill="1" applyBorder="1" applyAlignment="1">
      <alignment horizontal="center" vertical="center" wrapText="1"/>
    </xf>
    <xf numFmtId="14" fontId="1" fillId="3" borderId="12" xfId="0" applyNumberFormat="1" applyFont="1" applyFill="1" applyBorder="1" applyAlignment="1">
      <alignment horizontal="center" vertical="center" wrapText="1"/>
    </xf>
    <xf numFmtId="14" fontId="41" fillId="3" borderId="15" xfId="0" applyNumberFormat="1" applyFont="1" applyFill="1" applyBorder="1" applyAlignment="1">
      <alignment horizontal="center" vertical="center" wrapText="1"/>
    </xf>
    <xf numFmtId="14" fontId="41" fillId="3" borderId="12" xfId="0" applyNumberFormat="1" applyFont="1" applyFill="1" applyBorder="1" applyAlignment="1">
      <alignment horizontal="center" vertical="center" wrapText="1"/>
    </xf>
    <xf numFmtId="0" fontId="10" fillId="0" borderId="59" xfId="0" applyFont="1" applyBorder="1" applyAlignment="1">
      <alignment horizontal="center" vertical="center" wrapText="1"/>
    </xf>
    <xf numFmtId="0" fontId="3" fillId="0" borderId="70" xfId="0" applyFont="1" applyBorder="1" applyAlignment="1">
      <alignment horizontal="center" vertical="top" wrapText="1"/>
    </xf>
    <xf numFmtId="0" fontId="3" fillId="0" borderId="71" xfId="0" applyFont="1" applyBorder="1" applyAlignment="1">
      <alignment horizontal="center" vertical="top" wrapText="1"/>
    </xf>
    <xf numFmtId="0" fontId="3" fillId="0" borderId="72" xfId="0" applyFont="1" applyBorder="1" applyAlignment="1">
      <alignment horizontal="center" vertical="top" wrapText="1"/>
    </xf>
    <xf numFmtId="0" fontId="3" fillId="0" borderId="73" xfId="0" applyFont="1" applyBorder="1" applyAlignment="1">
      <alignment horizontal="center" vertical="top" wrapText="1"/>
    </xf>
    <xf numFmtId="0" fontId="3" fillId="0" borderId="2" xfId="0" applyFont="1" applyBorder="1" applyAlignment="1">
      <alignment horizontal="center" vertical="top" wrapText="1"/>
    </xf>
    <xf numFmtId="0" fontId="3" fillId="0" borderId="74" xfId="0" applyFont="1" applyBorder="1" applyAlignment="1">
      <alignment horizontal="center" vertical="top" wrapText="1"/>
    </xf>
    <xf numFmtId="0" fontId="26" fillId="0" borderId="35" xfId="0" applyFont="1" applyBorder="1" applyAlignment="1">
      <alignment horizontal="center" vertical="center"/>
    </xf>
    <xf numFmtId="0" fontId="2" fillId="0" borderId="35" xfId="0" applyFont="1" applyBorder="1" applyAlignment="1">
      <alignment horizontal="center" vertical="center"/>
    </xf>
    <xf numFmtId="0" fontId="2" fillId="0" borderId="0" xfId="0" applyFont="1" applyAlignment="1">
      <alignment horizontal="center" vertical="center"/>
    </xf>
    <xf numFmtId="0" fontId="21" fillId="0" borderId="47" xfId="0" applyFont="1" applyBorder="1" applyAlignment="1">
      <alignment horizontal="left" vertical="top" wrapText="1"/>
    </xf>
    <xf numFmtId="0" fontId="21" fillId="0" borderId="75" xfId="0" applyFont="1" applyBorder="1" applyAlignment="1">
      <alignment horizontal="left" vertical="top" wrapText="1"/>
    </xf>
    <xf numFmtId="0" fontId="21" fillId="0" borderId="128" xfId="0" applyFont="1" applyBorder="1" applyAlignment="1">
      <alignment horizontal="left" vertical="top" wrapText="1"/>
    </xf>
    <xf numFmtId="0" fontId="21" fillId="0" borderId="3" xfId="0" applyFont="1" applyBorder="1" applyAlignment="1">
      <alignment horizontal="left" vertical="top" wrapText="1"/>
    </xf>
    <xf numFmtId="0" fontId="21" fillId="0" borderId="0" xfId="0" applyFont="1" applyAlignment="1">
      <alignment horizontal="left" vertical="top" wrapText="1"/>
    </xf>
    <xf numFmtId="0" fontId="21" fillId="0" borderId="38" xfId="0" applyFont="1" applyBorder="1" applyAlignment="1">
      <alignment horizontal="left" vertical="top" wrapText="1"/>
    </xf>
    <xf numFmtId="0" fontId="21" fillId="0" borderId="6" xfId="0" applyFont="1" applyBorder="1" applyAlignment="1">
      <alignment horizontal="left" vertical="top" wrapText="1"/>
    </xf>
    <xf numFmtId="0" fontId="21" fillId="0" borderId="10" xfId="0" applyFont="1" applyBorder="1" applyAlignment="1">
      <alignment horizontal="left" vertical="top" wrapText="1"/>
    </xf>
    <xf numFmtId="0" fontId="21" fillId="0" borderId="129" xfId="0" applyFont="1" applyBorder="1" applyAlignment="1">
      <alignment horizontal="left" vertical="top" wrapText="1"/>
    </xf>
    <xf numFmtId="0" fontId="0" fillId="5" borderId="47" xfId="0" applyFill="1" applyBorder="1" applyAlignment="1" applyProtection="1">
      <alignment horizontal="center" vertical="center"/>
      <protection locked="0"/>
    </xf>
    <xf numFmtId="0" fontId="0" fillId="5" borderId="75" xfId="0" applyFill="1" applyBorder="1" applyAlignment="1" applyProtection="1">
      <alignment horizontal="center" vertical="center"/>
      <protection locked="0"/>
    </xf>
    <xf numFmtId="0" fontId="0" fillId="5" borderId="76" xfId="0" applyFill="1" applyBorder="1" applyAlignment="1" applyProtection="1">
      <alignment horizontal="center" vertical="center"/>
      <protection locked="0"/>
    </xf>
    <xf numFmtId="0" fontId="0" fillId="5" borderId="6" xfId="0" applyFill="1" applyBorder="1" applyAlignment="1" applyProtection="1">
      <alignment horizontal="center" vertical="center"/>
      <protection locked="0"/>
    </xf>
    <xf numFmtId="0" fontId="0" fillId="5" borderId="10" xfId="0" applyFill="1" applyBorder="1" applyAlignment="1" applyProtection="1">
      <alignment horizontal="center" vertical="center"/>
      <protection locked="0"/>
    </xf>
    <xf numFmtId="0" fontId="0" fillId="5" borderId="78" xfId="0" applyFill="1" applyBorder="1" applyAlignment="1" applyProtection="1">
      <alignment horizontal="center" vertical="center"/>
      <protection locked="0"/>
    </xf>
    <xf numFmtId="0" fontId="1" fillId="0" borderId="75" xfId="0" applyFont="1" applyBorder="1" applyAlignment="1">
      <alignment horizontal="left" vertical="top" wrapText="1"/>
    </xf>
    <xf numFmtId="0" fontId="1" fillId="0" borderId="76" xfId="0" applyFont="1" applyBorder="1" applyAlignment="1">
      <alignment horizontal="left" vertical="top" wrapText="1"/>
    </xf>
    <xf numFmtId="0" fontId="1" fillId="0" borderId="0" xfId="0" applyFont="1" applyAlignment="1">
      <alignment horizontal="left" vertical="top" wrapText="1"/>
    </xf>
    <xf numFmtId="0" fontId="1" fillId="0" borderId="77" xfId="0" applyFont="1" applyBorder="1" applyAlignment="1">
      <alignment horizontal="left" vertical="top" wrapText="1"/>
    </xf>
    <xf numFmtId="0" fontId="1" fillId="0" borderId="10" xfId="0" applyFont="1" applyBorder="1" applyAlignment="1">
      <alignment horizontal="left" vertical="top" wrapText="1"/>
    </xf>
    <xf numFmtId="0" fontId="1" fillId="0" borderId="78" xfId="0" applyFont="1" applyBorder="1" applyAlignment="1">
      <alignment horizontal="left" vertical="top" wrapText="1"/>
    </xf>
    <xf numFmtId="0" fontId="24" fillId="6" borderId="0" xfId="2" applyFont="1" applyFill="1" applyAlignment="1">
      <alignment horizontal="center" vertical="center"/>
    </xf>
    <xf numFmtId="0" fontId="12" fillId="0" borderId="2" xfId="2" applyFont="1" applyBorder="1" applyAlignment="1">
      <alignment horizontal="center" vertical="center"/>
    </xf>
    <xf numFmtId="0" fontId="12" fillId="0" borderId="93" xfId="2" applyFont="1" applyBorder="1" applyAlignment="1">
      <alignment horizontal="center" vertical="center"/>
    </xf>
    <xf numFmtId="0" fontId="12" fillId="0" borderId="102" xfId="2" applyFont="1" applyBorder="1" applyAlignment="1">
      <alignment horizontal="center" vertical="center"/>
    </xf>
    <xf numFmtId="0" fontId="28" fillId="5" borderId="1" xfId="2" applyFill="1" applyBorder="1" applyAlignment="1" applyProtection="1">
      <alignment horizontal="center"/>
      <protection locked="0"/>
    </xf>
    <xf numFmtId="0" fontId="23" fillId="6" borderId="0" xfId="2" applyFont="1" applyFill="1" applyAlignment="1">
      <alignment horizontal="center" vertical="center"/>
    </xf>
    <xf numFmtId="0" fontId="11" fillId="0" borderId="16" xfId="2" applyFont="1" applyBorder="1" applyAlignment="1">
      <alignment horizontal="left" vertical="center"/>
    </xf>
    <xf numFmtId="0" fontId="11" fillId="0" borderId="0" xfId="2" applyFont="1" applyAlignment="1">
      <alignment horizontal="left" vertical="center"/>
    </xf>
    <xf numFmtId="0" fontId="11" fillId="0" borderId="38" xfId="2" applyFont="1" applyBorder="1" applyAlignment="1">
      <alignment horizontal="left" vertical="center"/>
    </xf>
    <xf numFmtId="0" fontId="11" fillId="0" borderId="46" xfId="2" applyFont="1" applyBorder="1" applyAlignment="1">
      <alignment horizontal="left" vertical="center"/>
    </xf>
    <xf numFmtId="0" fontId="11" fillId="0" borderId="42" xfId="2" applyFont="1" applyBorder="1" applyAlignment="1">
      <alignment horizontal="left" vertical="center"/>
    </xf>
    <xf numFmtId="0" fontId="11" fillId="0" borderId="19" xfId="2" applyFont="1" applyBorder="1" applyAlignment="1">
      <alignment horizontal="left" vertical="center"/>
    </xf>
    <xf numFmtId="0" fontId="9" fillId="6" borderId="70" xfId="2" applyFont="1" applyFill="1" applyBorder="1" applyAlignment="1">
      <alignment horizontal="center" vertical="center"/>
    </xf>
    <xf numFmtId="0" fontId="9" fillId="6" borderId="71" xfId="2" applyFont="1" applyFill="1" applyBorder="1" applyAlignment="1">
      <alignment horizontal="center" vertical="center"/>
    </xf>
    <xf numFmtId="0" fontId="9" fillId="6" borderId="103" xfId="2" applyFont="1" applyFill="1" applyBorder="1" applyAlignment="1">
      <alignment horizontal="center" vertical="center"/>
    </xf>
    <xf numFmtId="0" fontId="35" fillId="5" borderId="104" xfId="2" applyFont="1" applyFill="1" applyBorder="1" applyAlignment="1">
      <alignment horizontal="center" vertical="center"/>
    </xf>
    <xf numFmtId="0" fontId="35" fillId="5" borderId="105" xfId="2" applyFont="1" applyFill="1" applyBorder="1" applyAlignment="1">
      <alignment horizontal="center" vertical="center"/>
    </xf>
    <xf numFmtId="0" fontId="14" fillId="0" borderId="106" xfId="2" applyFont="1" applyBorder="1" applyAlignment="1">
      <alignment horizontal="center" wrapText="1"/>
    </xf>
    <xf numFmtId="0" fontId="14" fillId="0" borderId="105" xfId="2" applyFont="1" applyBorder="1" applyAlignment="1">
      <alignment horizontal="center" wrapText="1"/>
    </xf>
    <xf numFmtId="0" fontId="28" fillId="0" borderId="0" xfId="2" applyAlignment="1">
      <alignment horizontal="left" wrapText="1"/>
    </xf>
    <xf numFmtId="0" fontId="32" fillId="6" borderId="114" xfId="2" applyFont="1" applyFill="1" applyBorder="1" applyAlignment="1">
      <alignment horizontal="center" vertical="center" wrapText="1"/>
    </xf>
    <xf numFmtId="0" fontId="32" fillId="6" borderId="35" xfId="2" applyFont="1" applyFill="1" applyBorder="1" applyAlignment="1">
      <alignment horizontal="center" vertical="center" wrapText="1"/>
    </xf>
    <xf numFmtId="0" fontId="32" fillId="6" borderId="36" xfId="2" applyFont="1" applyFill="1" applyBorder="1" applyAlignment="1">
      <alignment horizontal="center" vertical="center" wrapText="1"/>
    </xf>
    <xf numFmtId="0" fontId="28" fillId="13" borderId="114" xfId="2" applyFill="1" applyBorder="1" applyAlignment="1" applyProtection="1">
      <alignment horizontal="left" vertical="top" wrapText="1"/>
      <protection locked="0"/>
    </xf>
    <xf numFmtId="0" fontId="28" fillId="13" borderId="35" xfId="2" applyFill="1" applyBorder="1" applyAlignment="1" applyProtection="1">
      <alignment horizontal="left" vertical="top" wrapText="1"/>
      <protection locked="0"/>
    </xf>
    <xf numFmtId="0" fontId="28" fillId="13" borderId="36" xfId="2" applyFill="1" applyBorder="1" applyAlignment="1" applyProtection="1">
      <alignment horizontal="left" vertical="top" wrapText="1"/>
      <protection locked="0"/>
    </xf>
    <xf numFmtId="0" fontId="28" fillId="13" borderId="16" xfId="2" applyFill="1" applyBorder="1" applyAlignment="1" applyProtection="1">
      <alignment horizontal="left" vertical="top" wrapText="1"/>
      <protection locked="0"/>
    </xf>
    <xf numFmtId="0" fontId="28" fillId="13" borderId="0" xfId="2" applyFill="1" applyAlignment="1" applyProtection="1">
      <alignment horizontal="left" vertical="top" wrapText="1"/>
      <protection locked="0"/>
    </xf>
    <xf numFmtId="0" fontId="28" fillId="13" borderId="38" xfId="2" applyFill="1" applyBorder="1" applyAlignment="1" applyProtection="1">
      <alignment horizontal="left" vertical="top" wrapText="1"/>
      <protection locked="0"/>
    </xf>
    <xf numFmtId="0" fontId="28" fillId="13" borderId="46" xfId="2" applyFill="1" applyBorder="1" applyAlignment="1" applyProtection="1">
      <alignment horizontal="left" vertical="top" wrapText="1"/>
      <protection locked="0"/>
    </xf>
    <xf numFmtId="0" fontId="28" fillId="13" borderId="42" xfId="2" applyFill="1" applyBorder="1" applyAlignment="1" applyProtection="1">
      <alignment horizontal="left" vertical="top" wrapText="1"/>
      <protection locked="0"/>
    </xf>
    <xf numFmtId="0" fontId="28" fillId="13" borderId="19" xfId="2" applyFill="1" applyBorder="1" applyAlignment="1" applyProtection="1">
      <alignment horizontal="left" vertical="top" wrapText="1"/>
      <protection locked="0"/>
    </xf>
    <xf numFmtId="0" fontId="28" fillId="0" borderId="109" xfId="2" applyBorder="1" applyAlignment="1">
      <alignment horizontal="center" vertical="center" wrapText="1"/>
    </xf>
    <xf numFmtId="0" fontId="28" fillId="0" borderId="110" xfId="2" applyBorder="1" applyAlignment="1">
      <alignment horizontal="center" vertical="center" wrapText="1"/>
    </xf>
    <xf numFmtId="0" fontId="28" fillId="0" borderId="113" xfId="2" applyBorder="1" applyAlignment="1">
      <alignment horizontal="center" vertical="center" wrapText="1"/>
    </xf>
    <xf numFmtId="0" fontId="15" fillId="4" borderId="16" xfId="0" applyFont="1" applyFill="1" applyBorder="1" applyAlignment="1">
      <alignment horizontal="right" wrapText="1"/>
    </xf>
    <xf numFmtId="0" fontId="15" fillId="4" borderId="0" xfId="0" applyFont="1" applyFill="1" applyAlignment="1">
      <alignment horizontal="right" wrapText="1"/>
    </xf>
    <xf numFmtId="0" fontId="12" fillId="0" borderId="1" xfId="0" applyFont="1" applyBorder="1" applyAlignment="1">
      <alignment horizontal="center"/>
    </xf>
    <xf numFmtId="0" fontId="15" fillId="4" borderId="39" xfId="0" applyFont="1" applyFill="1" applyBorder="1" applyAlignment="1">
      <alignment horizontal="right" wrapText="1"/>
    </xf>
    <xf numFmtId="0" fontId="0" fillId="0" borderId="16" xfId="0" applyBorder="1" applyAlignment="1">
      <alignment horizontal="right" wrapText="1"/>
    </xf>
    <xf numFmtId="0" fontId="0" fillId="0" borderId="0" xfId="0" applyAlignment="1">
      <alignment horizontal="right" wrapText="1"/>
    </xf>
    <xf numFmtId="0" fontId="0" fillId="0" borderId="39" xfId="0" applyBorder="1" applyAlignment="1">
      <alignment horizontal="right" wrapText="1"/>
    </xf>
    <xf numFmtId="0" fontId="15" fillId="4" borderId="44" xfId="1" applyNumberFormat="1" applyFont="1" applyFill="1" applyBorder="1" applyAlignment="1">
      <alignment horizontal="center"/>
    </xf>
    <xf numFmtId="0" fontId="15" fillId="4" borderId="40" xfId="1" applyNumberFormat="1" applyFont="1" applyFill="1" applyBorder="1" applyAlignment="1">
      <alignment horizontal="center"/>
    </xf>
    <xf numFmtId="0" fontId="0" fillId="0" borderId="16" xfId="0" applyBorder="1" applyAlignment="1">
      <alignment horizontal="left" wrapText="1"/>
    </xf>
    <xf numFmtId="0" fontId="0" fillId="0" borderId="0" xfId="0" applyAlignment="1">
      <alignment horizontal="left" wrapText="1"/>
    </xf>
    <xf numFmtId="0" fontId="0" fillId="0" borderId="38" xfId="0" applyBorder="1" applyAlignment="1">
      <alignment horizontal="left" wrapText="1"/>
    </xf>
    <xf numFmtId="0" fontId="0" fillId="15" borderId="68" xfId="0" applyFill="1" applyBorder="1" applyAlignment="1">
      <alignment horizontal="left" vertical="center"/>
    </xf>
    <xf numFmtId="0" fontId="0" fillId="15" borderId="8" xfId="0" applyFill="1" applyBorder="1" applyAlignment="1">
      <alignment horizontal="left" vertical="center"/>
    </xf>
    <xf numFmtId="0" fontId="0" fillId="10" borderId="9" xfId="0" applyFill="1" applyBorder="1" applyAlignment="1">
      <alignment horizontal="left" vertical="center"/>
    </xf>
    <xf numFmtId="0" fontId="0" fillId="7" borderId="0" xfId="0" applyFill="1" applyAlignment="1">
      <alignment horizontal="left" vertical="center"/>
    </xf>
    <xf numFmtId="0" fontId="0" fillId="0" borderId="0" xfId="0" applyAlignment="1">
      <alignment horizontal="left"/>
    </xf>
    <xf numFmtId="0" fontId="0" fillId="7" borderId="126" xfId="0" applyFill="1" applyBorder="1" applyAlignment="1">
      <alignment horizontal="left" vertical="center"/>
    </xf>
    <xf numFmtId="0" fontId="0" fillId="10" borderId="13" xfId="0" applyFill="1" applyBorder="1" applyAlignment="1">
      <alignment horizontal="left" vertical="center"/>
    </xf>
    <xf numFmtId="0" fontId="0" fillId="0" borderId="0" xfId="0" applyAlignment="1">
      <alignment horizontal="left" vertical="center"/>
    </xf>
    <xf numFmtId="0" fontId="44" fillId="6" borderId="0" xfId="0" applyFont="1" applyFill="1" applyAlignment="1">
      <alignment horizontal="left" vertical="center"/>
    </xf>
    <xf numFmtId="0" fontId="4" fillId="0" borderId="0" xfId="0" applyFont="1" applyAlignment="1">
      <alignment horizontal="left" vertical="top" wrapText="1"/>
    </xf>
    <xf numFmtId="0" fontId="0" fillId="15" borderId="121" xfId="0" applyFill="1" applyBorder="1" applyAlignment="1">
      <alignment horizontal="left" vertical="center"/>
    </xf>
    <xf numFmtId="0" fontId="0" fillId="15" borderId="13" xfId="0" applyFill="1" applyBorder="1" applyAlignment="1">
      <alignment horizontal="left" vertical="center"/>
    </xf>
    <xf numFmtId="0" fontId="0" fillId="10" borderId="86" xfId="0" applyFill="1" applyBorder="1" applyAlignment="1">
      <alignment horizontal="left" vertical="center"/>
    </xf>
    <xf numFmtId="0" fontId="0" fillId="15" borderId="80" xfId="0" applyFill="1" applyBorder="1" applyAlignment="1">
      <alignment horizontal="left" vertical="center"/>
    </xf>
    <xf numFmtId="0" fontId="38" fillId="16" borderId="68" xfId="0" applyFont="1" applyFill="1" applyBorder="1" applyAlignment="1">
      <alignment horizontal="left" vertical="center"/>
    </xf>
    <xf numFmtId="0" fontId="38" fillId="16" borderId="13" xfId="0" applyFont="1" applyFill="1" applyBorder="1" applyAlignment="1">
      <alignment horizontal="left" vertical="center"/>
    </xf>
    <xf numFmtId="0" fontId="38" fillId="16" borderId="9" xfId="0" applyFont="1" applyFill="1" applyBorder="1" applyAlignment="1">
      <alignment horizontal="left" vertical="center"/>
    </xf>
    <xf numFmtId="0" fontId="38" fillId="16" borderId="118" xfId="0" applyFont="1" applyFill="1" applyBorder="1" applyAlignment="1">
      <alignment horizontal="left" vertical="center"/>
    </xf>
    <xf numFmtId="0" fontId="38" fillId="16" borderId="121" xfId="0" applyFont="1" applyFill="1" applyBorder="1" applyAlignment="1">
      <alignment horizontal="left" vertical="center"/>
    </xf>
    <xf numFmtId="0" fontId="45" fillId="16" borderId="13" xfId="0" applyFont="1" applyFill="1" applyBorder="1" applyAlignment="1">
      <alignment horizontal="left" vertical="center"/>
    </xf>
    <xf numFmtId="0" fontId="3" fillId="0" borderId="71" xfId="0" applyFont="1" applyBorder="1" applyAlignment="1">
      <alignment horizontal="left" vertical="top" wrapText="1"/>
    </xf>
    <xf numFmtId="0" fontId="3" fillId="0" borderId="2" xfId="0" applyFont="1" applyBorder="1" applyAlignment="1">
      <alignment horizontal="left" vertical="top" wrapText="1"/>
    </xf>
    <xf numFmtId="0" fontId="47" fillId="6" borderId="48" xfId="0" applyFont="1" applyFill="1" applyBorder="1" applyAlignment="1">
      <alignment horizontal="center" vertical="center"/>
    </xf>
    <xf numFmtId="0" fontId="2" fillId="6" borderId="49" xfId="0" applyFont="1" applyFill="1" applyBorder="1" applyAlignment="1">
      <alignment horizontal="center" vertical="center"/>
    </xf>
    <xf numFmtId="0" fontId="2" fillId="6" borderId="50" xfId="0" applyFont="1" applyFill="1" applyBorder="1" applyAlignment="1">
      <alignment horizontal="center" vertical="center"/>
    </xf>
    <xf numFmtId="0" fontId="47" fillId="6" borderId="49" xfId="0" applyFont="1" applyFill="1" applyBorder="1" applyAlignment="1">
      <alignment horizontal="center" vertical="center"/>
    </xf>
    <xf numFmtId="0" fontId="47" fillId="6" borderId="50" xfId="0" applyFont="1" applyFill="1" applyBorder="1" applyAlignment="1">
      <alignment horizontal="center" vertical="center"/>
    </xf>
    <xf numFmtId="0" fontId="2" fillId="8" borderId="48" xfId="0" applyFont="1" applyFill="1" applyBorder="1" applyAlignment="1">
      <alignment horizontal="center" vertical="center"/>
    </xf>
    <xf numFmtId="0" fontId="2" fillId="8" borderId="49" xfId="0" applyFont="1" applyFill="1" applyBorder="1" applyAlignment="1">
      <alignment horizontal="center" vertical="center"/>
    </xf>
    <xf numFmtId="0" fontId="2" fillId="8" borderId="50" xfId="0" applyFont="1" applyFill="1" applyBorder="1" applyAlignment="1">
      <alignment horizontal="center" vertical="center"/>
    </xf>
    <xf numFmtId="0" fontId="3" fillId="0" borderId="10" xfId="0" applyFont="1" applyBorder="1" applyAlignment="1">
      <alignment horizontal="center" vertical="center" wrapText="1"/>
    </xf>
    <xf numFmtId="0" fontId="3" fillId="0" borderId="0" xfId="0" applyFont="1" applyAlignment="1">
      <alignment horizontal="center" vertical="center" wrapText="1"/>
    </xf>
    <xf numFmtId="0" fontId="27" fillId="0" borderId="0" xfId="0" applyFont="1" applyAlignment="1">
      <alignment horizontal="center" vertical="center"/>
    </xf>
    <xf numFmtId="14" fontId="0" fillId="5" borderId="59" xfId="0" applyNumberFormat="1" applyFill="1" applyBorder="1" applyProtection="1">
      <protection locked="0"/>
    </xf>
    <xf numFmtId="44" fontId="0" fillId="5" borderId="95" xfId="1" applyFont="1" applyFill="1" applyBorder="1" applyProtection="1">
      <protection locked="0"/>
    </xf>
    <xf numFmtId="44" fontId="0" fillId="5" borderId="92" xfId="1" applyFont="1" applyFill="1" applyBorder="1" applyProtection="1">
      <protection locked="0"/>
    </xf>
    <xf numFmtId="44" fontId="0" fillId="5" borderId="93" xfId="1" applyFont="1" applyFill="1" applyBorder="1" applyProtection="1">
      <protection locked="0"/>
    </xf>
    <xf numFmtId="44" fontId="0" fillId="2" borderId="94" xfId="1" applyFont="1" applyFill="1" applyBorder="1" applyProtection="1"/>
    <xf numFmtId="44" fontId="0" fillId="9" borderId="95" xfId="1" applyFont="1" applyFill="1" applyBorder="1" applyProtection="1"/>
    <xf numFmtId="44" fontId="0" fillId="9" borderId="92" xfId="1" applyFont="1" applyFill="1" applyBorder="1" applyProtection="1"/>
    <xf numFmtId="44" fontId="0" fillId="9" borderId="93" xfId="1" applyFont="1" applyFill="1" applyBorder="1" applyProtection="1"/>
    <xf numFmtId="44" fontId="0" fillId="11" borderId="94" xfId="1" applyFont="1" applyFill="1" applyBorder="1" applyProtection="1"/>
    <xf numFmtId="44" fontId="0" fillId="11" borderId="143" xfId="1" applyFont="1" applyFill="1" applyBorder="1" applyProtection="1"/>
    <xf numFmtId="0" fontId="38" fillId="16" borderId="144" xfId="0" applyFont="1" applyFill="1" applyBorder="1" applyAlignment="1">
      <alignment horizontal="left" vertical="center"/>
    </xf>
    <xf numFmtId="0" fontId="0" fillId="9" borderId="87" xfId="0" applyFill="1" applyBorder="1"/>
    <xf numFmtId="44" fontId="0" fillId="11" borderId="90" xfId="1" applyFont="1" applyFill="1" applyBorder="1" applyProtection="1"/>
  </cellXfs>
  <cellStyles count="3">
    <cellStyle name="Currency" xfId="1" builtinId="4"/>
    <cellStyle name="Normal" xfId="0" builtinId="0"/>
    <cellStyle name="Normal 2" xfId="2" xr:uid="{AF13D6D8-3A47-644B-BD2C-C9D2B2CD45F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5E00E4-3367-7B4F-9A8C-C49E1D66E31E}">
  <sheetPr>
    <tabColor theme="9" tint="0.79998168889431442"/>
  </sheetPr>
  <dimension ref="A1:AH223"/>
  <sheetViews>
    <sheetView tabSelected="1" zoomScale="60" zoomScaleNormal="60" workbookViewId="0">
      <pane xSplit="5" ySplit="8" topLeftCell="F69" activePane="bottomRight" state="frozen"/>
      <selection pane="topRight" activeCell="F1" sqref="F1"/>
      <selection pane="bottomLeft" activeCell="A9" sqref="A9"/>
      <selection pane="bottomRight" activeCell="I2" sqref="I2:R3"/>
    </sheetView>
  </sheetViews>
  <sheetFormatPr baseColWidth="10" defaultRowHeight="16" x14ac:dyDescent="0.2"/>
  <cols>
    <col min="1" max="1" width="57.1640625" customWidth="1"/>
    <col min="2" max="4" width="16.83203125" customWidth="1"/>
    <col min="5" max="5" width="21" style="409" customWidth="1"/>
    <col min="6" max="6" width="32.33203125" customWidth="1"/>
    <col min="7" max="7" width="12.5" customWidth="1"/>
    <col min="8" max="31" width="16.1640625" customWidth="1"/>
    <col min="32" max="32" width="56.5" customWidth="1"/>
    <col min="33" max="33" width="11" customWidth="1"/>
    <col min="34" max="34" width="10.83203125" customWidth="1"/>
  </cols>
  <sheetData>
    <row r="1" spans="1:34" ht="17" thickBot="1" x14ac:dyDescent="0.25"/>
    <row r="2" spans="1:34" ht="31" customHeight="1" thickTop="1" x14ac:dyDescent="0.2">
      <c r="A2" s="328" t="s">
        <v>78</v>
      </c>
      <c r="B2" s="329"/>
      <c r="C2" s="329"/>
      <c r="D2" s="329"/>
      <c r="E2" s="425"/>
      <c r="F2" s="330"/>
      <c r="G2" s="334" t="s">
        <v>3</v>
      </c>
      <c r="H2" s="335"/>
      <c r="I2" s="346"/>
      <c r="J2" s="347"/>
      <c r="K2" s="347"/>
      <c r="L2" s="347"/>
      <c r="M2" s="347"/>
      <c r="N2" s="347"/>
      <c r="O2" s="347"/>
      <c r="P2" s="347"/>
      <c r="Q2" s="347"/>
      <c r="R2" s="348"/>
    </row>
    <row r="3" spans="1:34" ht="31" customHeight="1" thickBot="1" x14ac:dyDescent="0.25">
      <c r="A3" s="331"/>
      <c r="B3" s="332"/>
      <c r="C3" s="332"/>
      <c r="D3" s="332"/>
      <c r="E3" s="426"/>
      <c r="F3" s="333"/>
      <c r="G3" s="336"/>
      <c r="H3" s="336"/>
      <c r="I3" s="349"/>
      <c r="J3" s="350"/>
      <c r="K3" s="350"/>
      <c r="L3" s="350"/>
      <c r="M3" s="350"/>
      <c r="N3" s="350"/>
      <c r="O3" s="350"/>
      <c r="P3" s="350"/>
      <c r="Q3" s="350"/>
      <c r="R3" s="351"/>
    </row>
    <row r="4" spans="1:34" ht="16" customHeight="1" thickTop="1" x14ac:dyDescent="0.2">
      <c r="A4" s="337" t="s">
        <v>284</v>
      </c>
      <c r="B4" s="338"/>
      <c r="C4" s="338"/>
      <c r="D4" s="338"/>
      <c r="E4" s="338"/>
      <c r="F4" s="338"/>
      <c r="G4" s="339"/>
      <c r="H4" s="352" t="s">
        <v>236</v>
      </c>
      <c r="I4" s="352"/>
      <c r="J4" s="352"/>
      <c r="K4" s="352"/>
      <c r="L4" s="352"/>
      <c r="M4" s="352"/>
      <c r="N4" s="352"/>
      <c r="O4" s="352"/>
      <c r="P4" s="352"/>
      <c r="Q4" s="352"/>
      <c r="R4" s="353"/>
    </row>
    <row r="5" spans="1:34" ht="16" customHeight="1" x14ac:dyDescent="0.2">
      <c r="A5" s="340"/>
      <c r="B5" s="341"/>
      <c r="C5" s="341"/>
      <c r="D5" s="341"/>
      <c r="E5" s="341"/>
      <c r="F5" s="341"/>
      <c r="G5" s="342"/>
      <c r="H5" s="354"/>
      <c r="I5" s="354"/>
      <c r="J5" s="354"/>
      <c r="K5" s="354"/>
      <c r="L5" s="354"/>
      <c r="M5" s="354"/>
      <c r="N5" s="354"/>
      <c r="O5" s="354"/>
      <c r="P5" s="354"/>
      <c r="Q5" s="354"/>
      <c r="R5" s="355"/>
    </row>
    <row r="6" spans="1:34" ht="34" customHeight="1" x14ac:dyDescent="0.2">
      <c r="A6" s="340"/>
      <c r="B6" s="341"/>
      <c r="C6" s="341"/>
      <c r="D6" s="341"/>
      <c r="E6" s="341"/>
      <c r="F6" s="341"/>
      <c r="G6" s="342"/>
      <c r="H6" s="354"/>
      <c r="I6" s="354"/>
      <c r="J6" s="354"/>
      <c r="K6" s="354"/>
      <c r="L6" s="354"/>
      <c r="M6" s="354"/>
      <c r="N6" s="354"/>
      <c r="O6" s="354"/>
      <c r="P6" s="354"/>
      <c r="Q6" s="354"/>
      <c r="R6" s="355"/>
    </row>
    <row r="7" spans="1:34" ht="36" customHeight="1" x14ac:dyDescent="0.2">
      <c r="A7" s="340"/>
      <c r="B7" s="341"/>
      <c r="C7" s="341"/>
      <c r="D7" s="341"/>
      <c r="E7" s="341"/>
      <c r="F7" s="341"/>
      <c r="G7" s="342"/>
      <c r="H7" s="354"/>
      <c r="I7" s="354"/>
      <c r="J7" s="354"/>
      <c r="K7" s="354"/>
      <c r="L7" s="354"/>
      <c r="M7" s="354"/>
      <c r="N7" s="354"/>
      <c r="O7" s="354"/>
      <c r="P7" s="354"/>
      <c r="Q7" s="354"/>
      <c r="R7" s="355"/>
    </row>
    <row r="8" spans="1:34" s="156" customFormat="1" ht="98" customHeight="1" thickBot="1" x14ac:dyDescent="0.25">
      <c r="A8" s="343"/>
      <c r="B8" s="344"/>
      <c r="C8" s="344"/>
      <c r="D8" s="344"/>
      <c r="E8" s="344"/>
      <c r="F8" s="344"/>
      <c r="G8" s="345"/>
      <c r="H8" s="356"/>
      <c r="I8" s="356"/>
      <c r="J8" s="356"/>
      <c r="K8" s="356"/>
      <c r="L8" s="356"/>
      <c r="M8" s="356"/>
      <c r="N8" s="356"/>
      <c r="O8" s="356"/>
      <c r="P8" s="356"/>
      <c r="Q8" s="356"/>
      <c r="R8" s="357"/>
      <c r="S8"/>
      <c r="T8"/>
      <c r="U8"/>
      <c r="V8"/>
      <c r="W8"/>
      <c r="X8"/>
      <c r="Y8"/>
      <c r="Z8"/>
      <c r="AA8"/>
      <c r="AB8"/>
      <c r="AC8"/>
      <c r="AD8"/>
      <c r="AE8"/>
      <c r="AF8"/>
    </row>
    <row r="9" spans="1:34" ht="26" customHeight="1" thickTop="1" thickBot="1" x14ac:dyDescent="0.25">
      <c r="A9" s="157"/>
      <c r="B9" s="158"/>
      <c r="C9" s="157"/>
      <c r="D9" s="157"/>
      <c r="E9" s="412"/>
      <c r="G9" s="159"/>
      <c r="H9" s="160"/>
      <c r="I9" s="160"/>
      <c r="J9" s="160"/>
      <c r="K9" s="160"/>
      <c r="L9" s="160"/>
      <c r="M9" s="160"/>
      <c r="N9" s="160"/>
      <c r="O9" s="160"/>
      <c r="P9" s="160"/>
      <c r="Q9" s="160"/>
      <c r="R9" s="160"/>
      <c r="S9" s="160"/>
      <c r="T9" s="160"/>
      <c r="U9" s="160"/>
      <c r="V9" s="160"/>
      <c r="W9" s="160"/>
      <c r="X9" s="160"/>
      <c r="Y9" s="160"/>
      <c r="Z9" s="160"/>
      <c r="AA9" s="160"/>
      <c r="AB9" s="160"/>
      <c r="AC9" s="160"/>
      <c r="AD9" s="160"/>
      <c r="AE9" s="160"/>
      <c r="AF9" s="157"/>
    </row>
    <row r="10" spans="1:34" s="437" customFormat="1" ht="29" customHeight="1" thickTop="1" thickBot="1" x14ac:dyDescent="0.25">
      <c r="A10" s="435"/>
      <c r="B10" s="436"/>
      <c r="C10" s="436"/>
      <c r="D10" s="436"/>
      <c r="E10" s="436"/>
      <c r="F10" s="300"/>
      <c r="G10" s="313" t="s">
        <v>70</v>
      </c>
      <c r="H10" s="427" t="s">
        <v>287</v>
      </c>
      <c r="I10" s="428"/>
      <c r="J10" s="428"/>
      <c r="K10" s="428"/>
      <c r="L10" s="428"/>
      <c r="M10" s="429"/>
      <c r="N10" s="427" t="s">
        <v>2</v>
      </c>
      <c r="O10" s="430"/>
      <c r="P10" s="430"/>
      <c r="Q10" s="430"/>
      <c r="R10" s="430"/>
      <c r="S10" s="431"/>
      <c r="T10" s="427" t="s">
        <v>7</v>
      </c>
      <c r="U10" s="430"/>
      <c r="V10" s="430"/>
      <c r="W10" s="430"/>
      <c r="X10" s="430"/>
      <c r="Y10" s="431"/>
      <c r="Z10" s="432" t="s">
        <v>58</v>
      </c>
      <c r="AA10" s="433"/>
      <c r="AB10" s="433"/>
      <c r="AC10" s="433"/>
      <c r="AD10" s="433"/>
      <c r="AE10" s="434"/>
    </row>
    <row r="11" spans="1:34" s="171" customFormat="1" ht="84" customHeight="1" thickTop="1" thickBot="1" x14ac:dyDescent="0.25">
      <c r="A11" s="164" t="s">
        <v>61</v>
      </c>
      <c r="B11" s="165" t="s">
        <v>5</v>
      </c>
      <c r="C11" s="166" t="s">
        <v>67</v>
      </c>
      <c r="D11" s="166" t="s">
        <v>224</v>
      </c>
      <c r="E11" s="165" t="s">
        <v>4</v>
      </c>
      <c r="F11" s="165" t="s">
        <v>229</v>
      </c>
      <c r="G11" s="327"/>
      <c r="H11" s="167" t="s">
        <v>8</v>
      </c>
      <c r="I11" s="168" t="s">
        <v>9</v>
      </c>
      <c r="J11" s="168" t="s">
        <v>68</v>
      </c>
      <c r="K11" s="169" t="s">
        <v>1</v>
      </c>
      <c r="L11" s="169" t="s">
        <v>60</v>
      </c>
      <c r="M11" s="170" t="s">
        <v>0</v>
      </c>
      <c r="N11" s="167" t="s">
        <v>8</v>
      </c>
      <c r="O11" s="168" t="s">
        <v>9</v>
      </c>
      <c r="P11" s="168" t="s">
        <v>68</v>
      </c>
      <c r="Q11" s="169" t="s">
        <v>1</v>
      </c>
      <c r="R11" s="169" t="s">
        <v>60</v>
      </c>
      <c r="S11" s="170" t="s">
        <v>0</v>
      </c>
      <c r="T11" s="167" t="s">
        <v>8</v>
      </c>
      <c r="U11" s="168" t="s">
        <v>9</v>
      </c>
      <c r="V11" s="168" t="s">
        <v>68</v>
      </c>
      <c r="W11" s="169" t="s">
        <v>1</v>
      </c>
      <c r="X11" s="169" t="s">
        <v>60</v>
      </c>
      <c r="Y11" s="170" t="s">
        <v>0</v>
      </c>
      <c r="Z11" s="167" t="s">
        <v>8</v>
      </c>
      <c r="AA11" s="168" t="s">
        <v>9</v>
      </c>
      <c r="AB11" s="168" t="s">
        <v>68</v>
      </c>
      <c r="AC11" s="169" t="s">
        <v>1</v>
      </c>
      <c r="AD11" s="169" t="s">
        <v>60</v>
      </c>
      <c r="AE11" s="170" t="s">
        <v>0</v>
      </c>
      <c r="AF11" s="165" t="s">
        <v>77</v>
      </c>
    </row>
    <row r="12" spans="1:34" ht="26" customHeight="1" thickTop="1" thickBot="1" x14ac:dyDescent="0.25">
      <c r="A12" s="172"/>
      <c r="B12" s="173"/>
      <c r="C12" s="174"/>
      <c r="D12" s="174"/>
      <c r="E12" s="410"/>
      <c r="F12" s="175"/>
      <c r="G12" s="176"/>
      <c r="H12" s="177"/>
      <c r="I12" s="177"/>
      <c r="J12" s="177"/>
      <c r="K12" s="177"/>
      <c r="L12" s="177"/>
      <c r="M12" s="177"/>
      <c r="N12" s="177"/>
      <c r="O12" s="177"/>
      <c r="P12" s="177"/>
      <c r="Q12" s="177"/>
      <c r="R12" s="177"/>
      <c r="S12" s="177"/>
      <c r="T12" s="177"/>
      <c r="U12" s="177"/>
      <c r="V12" s="177"/>
      <c r="W12" s="177"/>
      <c r="X12" s="177"/>
      <c r="Y12" s="177"/>
      <c r="Z12" s="177"/>
      <c r="AA12" s="177"/>
      <c r="AB12" s="177"/>
      <c r="AC12" s="177"/>
      <c r="AD12" s="177"/>
      <c r="AE12" s="177"/>
      <c r="AF12" s="178"/>
    </row>
    <row r="13" spans="1:34" ht="27" customHeight="1" thickTop="1" x14ac:dyDescent="0.2">
      <c r="A13" s="302" t="s">
        <v>227</v>
      </c>
      <c r="B13" s="305">
        <v>45839</v>
      </c>
      <c r="C13" s="308">
        <v>10</v>
      </c>
      <c r="D13" s="308" t="s">
        <v>50</v>
      </c>
      <c r="E13" s="423" t="s">
        <v>11</v>
      </c>
      <c r="F13" s="179"/>
      <c r="G13" s="144"/>
      <c r="H13" s="145"/>
      <c r="I13" s="146"/>
      <c r="J13" s="146"/>
      <c r="K13" s="147"/>
      <c r="L13" s="147"/>
      <c r="M13" s="148">
        <f>SUM(H13+I13+J13+(24*(K13+L13)))</f>
        <v>0</v>
      </c>
      <c r="N13" s="145"/>
      <c r="O13" s="146"/>
      <c r="P13" s="146"/>
      <c r="Q13" s="147"/>
      <c r="R13" s="147"/>
      <c r="S13" s="148">
        <f>SUM(N13+O13+P13+(36*(Q13+R13)))</f>
        <v>0</v>
      </c>
      <c r="T13" s="145"/>
      <c r="U13" s="146"/>
      <c r="V13" s="146"/>
      <c r="W13" s="147"/>
      <c r="X13" s="147"/>
      <c r="Y13" s="148">
        <f>SUM(T13+U13+V13+(60*(W13+X13)))</f>
        <v>0</v>
      </c>
      <c r="Z13" s="149"/>
      <c r="AA13" s="150"/>
      <c r="AB13" s="150"/>
      <c r="AC13" s="151"/>
      <c r="AD13" s="151"/>
      <c r="AE13" s="153">
        <f t="shared" ref="AE13:AE18" si="0">SUM(Z13+AA13+AB13+(240*(AC13+AD13)))</f>
        <v>0</v>
      </c>
      <c r="AF13" s="318" t="str">
        <f>A13</f>
        <v>Commonwealth Charter Academy - HQ
1 Innovation Way, Harrisburg, PA 17110</v>
      </c>
    </row>
    <row r="14" spans="1:34" ht="27" customHeight="1" x14ac:dyDescent="0.2">
      <c r="A14" s="302"/>
      <c r="B14" s="305"/>
      <c r="C14" s="308"/>
      <c r="D14" s="308"/>
      <c r="E14" s="422" t="s">
        <v>228</v>
      </c>
      <c r="F14" s="180"/>
      <c r="G14" s="60"/>
      <c r="H14" s="66"/>
      <c r="I14" s="67"/>
      <c r="J14" s="67"/>
      <c r="K14" s="68"/>
      <c r="L14" s="68"/>
      <c r="M14" s="91">
        <f t="shared" ref="M14:M18" si="1">SUM(H14+I14+J14+(24*(K14+L14)))</f>
        <v>0</v>
      </c>
      <c r="N14" s="66"/>
      <c r="O14" s="67"/>
      <c r="P14" s="67"/>
      <c r="Q14" s="68"/>
      <c r="R14" s="68"/>
      <c r="S14" s="91">
        <f t="shared" ref="S14:S18" si="2">SUM(N14+O14+P14+(36*(Q14+R14)))</f>
        <v>0</v>
      </c>
      <c r="T14" s="66"/>
      <c r="U14" s="67"/>
      <c r="V14" s="67"/>
      <c r="W14" s="68"/>
      <c r="X14" s="68"/>
      <c r="Y14" s="91">
        <f t="shared" ref="Y14:Y18" si="3">SUM(T14+U14+V14+(60*(W14+X14)))</f>
        <v>0</v>
      </c>
      <c r="Z14" s="92"/>
      <c r="AA14" s="93"/>
      <c r="AB14" s="93"/>
      <c r="AC14" s="94"/>
      <c r="AD14" s="94"/>
      <c r="AE14" s="114">
        <f t="shared" si="0"/>
        <v>0</v>
      </c>
      <c r="AF14" s="318"/>
      <c r="AH14" s="171"/>
    </row>
    <row r="15" spans="1:34" ht="27" customHeight="1" x14ac:dyDescent="0.2">
      <c r="A15" s="302"/>
      <c r="B15" s="305"/>
      <c r="C15" s="308"/>
      <c r="D15" s="308"/>
      <c r="E15" s="424" t="s">
        <v>280</v>
      </c>
      <c r="F15" s="180"/>
      <c r="G15" s="60"/>
      <c r="H15" s="66"/>
      <c r="I15" s="67"/>
      <c r="J15" s="67"/>
      <c r="K15" s="68"/>
      <c r="L15" s="68"/>
      <c r="M15" s="91">
        <f t="shared" si="1"/>
        <v>0</v>
      </c>
      <c r="N15" s="66"/>
      <c r="O15" s="67"/>
      <c r="P15" s="67"/>
      <c r="Q15" s="68"/>
      <c r="R15" s="68"/>
      <c r="S15" s="91">
        <f t="shared" si="2"/>
        <v>0</v>
      </c>
      <c r="T15" s="66"/>
      <c r="U15" s="67"/>
      <c r="V15" s="67"/>
      <c r="W15" s="68"/>
      <c r="X15" s="68"/>
      <c r="Y15" s="91">
        <f t="shared" si="3"/>
        <v>0</v>
      </c>
      <c r="Z15" s="92"/>
      <c r="AA15" s="93"/>
      <c r="AB15" s="93"/>
      <c r="AC15" s="94"/>
      <c r="AD15" s="94"/>
      <c r="AE15" s="114">
        <f t="shared" si="0"/>
        <v>0</v>
      </c>
      <c r="AF15" s="318"/>
      <c r="AH15" s="171"/>
    </row>
    <row r="16" spans="1:34" ht="27" customHeight="1" x14ac:dyDescent="0.2">
      <c r="A16" s="302"/>
      <c r="B16" s="305"/>
      <c r="C16" s="308"/>
      <c r="D16" s="308"/>
      <c r="E16" s="424" t="s">
        <v>281</v>
      </c>
      <c r="F16" s="180"/>
      <c r="G16" s="60"/>
      <c r="H16" s="66"/>
      <c r="I16" s="67"/>
      <c r="J16" s="67"/>
      <c r="K16" s="68"/>
      <c r="L16" s="68"/>
      <c r="M16" s="91">
        <f t="shared" si="1"/>
        <v>0</v>
      </c>
      <c r="N16" s="66"/>
      <c r="O16" s="67"/>
      <c r="P16" s="67"/>
      <c r="Q16" s="68"/>
      <c r="R16" s="68"/>
      <c r="S16" s="91">
        <f t="shared" si="2"/>
        <v>0</v>
      </c>
      <c r="T16" s="66"/>
      <c r="U16" s="67"/>
      <c r="V16" s="67"/>
      <c r="W16" s="68"/>
      <c r="X16" s="68"/>
      <c r="Y16" s="91">
        <f t="shared" si="3"/>
        <v>0</v>
      </c>
      <c r="Z16" s="92"/>
      <c r="AA16" s="93"/>
      <c r="AB16" s="93"/>
      <c r="AC16" s="94"/>
      <c r="AD16" s="94"/>
      <c r="AE16" s="114">
        <f t="shared" si="0"/>
        <v>0</v>
      </c>
      <c r="AF16" s="318"/>
      <c r="AH16" s="171"/>
    </row>
    <row r="17" spans="1:34" ht="27" customHeight="1" x14ac:dyDescent="0.2">
      <c r="A17" s="302"/>
      <c r="B17" s="305"/>
      <c r="C17" s="308"/>
      <c r="D17" s="308"/>
      <c r="E17" s="420" t="s">
        <v>232</v>
      </c>
      <c r="F17" s="180"/>
      <c r="G17" s="60"/>
      <c r="H17" s="66"/>
      <c r="I17" s="67"/>
      <c r="J17" s="67"/>
      <c r="K17" s="68"/>
      <c r="L17" s="68"/>
      <c r="M17" s="91">
        <f t="shared" si="1"/>
        <v>0</v>
      </c>
      <c r="N17" s="66"/>
      <c r="O17" s="67"/>
      <c r="P17" s="67"/>
      <c r="Q17" s="68"/>
      <c r="R17" s="68"/>
      <c r="S17" s="91">
        <f t="shared" si="2"/>
        <v>0</v>
      </c>
      <c r="T17" s="66"/>
      <c r="U17" s="67"/>
      <c r="V17" s="67"/>
      <c r="W17" s="68"/>
      <c r="X17" s="68"/>
      <c r="Y17" s="91">
        <f t="shared" si="3"/>
        <v>0</v>
      </c>
      <c r="Z17" s="92"/>
      <c r="AA17" s="93"/>
      <c r="AB17" s="93"/>
      <c r="AC17" s="94"/>
      <c r="AD17" s="94"/>
      <c r="AE17" s="114">
        <f t="shared" si="0"/>
        <v>0</v>
      </c>
      <c r="AF17" s="318"/>
      <c r="AH17" s="171"/>
    </row>
    <row r="18" spans="1:34" ht="27" customHeight="1" thickBot="1" x14ac:dyDescent="0.25">
      <c r="A18" s="302"/>
      <c r="B18" s="305"/>
      <c r="C18" s="308"/>
      <c r="D18" s="308"/>
      <c r="E18" s="420" t="s">
        <v>233</v>
      </c>
      <c r="F18" s="181"/>
      <c r="G18" s="60"/>
      <c r="H18" s="66"/>
      <c r="I18" s="67"/>
      <c r="J18" s="67"/>
      <c r="K18" s="68"/>
      <c r="L18" s="68"/>
      <c r="M18" s="91">
        <f t="shared" si="1"/>
        <v>0</v>
      </c>
      <c r="N18" s="66"/>
      <c r="O18" s="67"/>
      <c r="P18" s="67"/>
      <c r="Q18" s="68"/>
      <c r="R18" s="68"/>
      <c r="S18" s="91">
        <f t="shared" si="2"/>
        <v>0</v>
      </c>
      <c r="T18" s="66"/>
      <c r="U18" s="67"/>
      <c r="V18" s="67"/>
      <c r="W18" s="68"/>
      <c r="X18" s="68"/>
      <c r="Y18" s="91">
        <f t="shared" si="3"/>
        <v>0</v>
      </c>
      <c r="Z18" s="92"/>
      <c r="AA18" s="93"/>
      <c r="AB18" s="93"/>
      <c r="AC18" s="94"/>
      <c r="AD18" s="94"/>
      <c r="AE18" s="114">
        <f t="shared" si="0"/>
        <v>0</v>
      </c>
      <c r="AF18" s="318"/>
      <c r="AH18" s="171"/>
    </row>
    <row r="19" spans="1:34" ht="26" customHeight="1" thickTop="1" thickBot="1" x14ac:dyDescent="0.25">
      <c r="A19" s="172"/>
      <c r="B19" s="173"/>
      <c r="C19" s="174"/>
      <c r="D19" s="174"/>
      <c r="E19" s="410"/>
      <c r="F19" s="175"/>
      <c r="G19" s="176"/>
      <c r="H19" s="177"/>
      <c r="I19" s="177"/>
      <c r="J19" s="177"/>
      <c r="K19" s="177"/>
      <c r="L19" s="177"/>
      <c r="M19" s="177"/>
      <c r="N19" s="177"/>
      <c r="O19" s="177"/>
      <c r="P19" s="177"/>
      <c r="Q19" s="177"/>
      <c r="R19" s="177"/>
      <c r="S19" s="177"/>
      <c r="T19" s="177"/>
      <c r="U19" s="177"/>
      <c r="V19" s="177"/>
      <c r="W19" s="177"/>
      <c r="X19" s="177"/>
      <c r="Y19" s="177"/>
      <c r="Z19" s="177"/>
      <c r="AA19" s="177"/>
      <c r="AB19" s="177"/>
      <c r="AC19" s="177"/>
      <c r="AD19" s="177"/>
      <c r="AE19" s="177"/>
      <c r="AF19" s="178"/>
    </row>
    <row r="20" spans="1:34" ht="26" customHeight="1" thickTop="1" thickBot="1" x14ac:dyDescent="0.25">
      <c r="A20" s="157"/>
      <c r="B20" s="158"/>
      <c r="C20" s="157"/>
      <c r="D20" s="157"/>
      <c r="E20" s="412"/>
      <c r="G20" s="159"/>
      <c r="H20" s="160"/>
      <c r="I20" s="160"/>
      <c r="J20" s="160"/>
      <c r="K20" s="160"/>
      <c r="L20" s="160"/>
      <c r="M20" s="160"/>
      <c r="N20" s="160"/>
      <c r="O20" s="160"/>
      <c r="P20" s="160"/>
      <c r="Q20" s="160"/>
      <c r="R20" s="160"/>
      <c r="S20" s="160"/>
      <c r="T20" s="160"/>
      <c r="U20" s="160"/>
      <c r="V20" s="160"/>
      <c r="W20" s="160"/>
      <c r="X20" s="160"/>
      <c r="Y20" s="160"/>
      <c r="Z20" s="160"/>
      <c r="AA20" s="160"/>
      <c r="AB20" s="160"/>
      <c r="AC20" s="160"/>
      <c r="AD20" s="160"/>
      <c r="AE20" s="160"/>
      <c r="AF20" s="157"/>
    </row>
    <row r="21" spans="1:34" s="156" customFormat="1" ht="24" customHeight="1" thickTop="1" thickBot="1" x14ac:dyDescent="0.25">
      <c r="A21" s="161"/>
      <c r="B21" s="162"/>
      <c r="C21" s="162"/>
      <c r="D21" s="162"/>
      <c r="E21" s="414"/>
      <c r="F21" s="163"/>
      <c r="G21" s="313" t="s">
        <v>70</v>
      </c>
      <c r="H21" s="315" t="s">
        <v>2</v>
      </c>
      <c r="I21" s="316"/>
      <c r="J21" s="316"/>
      <c r="K21" s="316"/>
      <c r="L21" s="316"/>
      <c r="M21" s="317"/>
      <c r="N21" s="315" t="s">
        <v>7</v>
      </c>
      <c r="O21" s="316"/>
      <c r="P21" s="316"/>
      <c r="Q21" s="316"/>
      <c r="R21" s="316"/>
      <c r="S21" s="317"/>
      <c r="T21" s="315" t="s">
        <v>62</v>
      </c>
      <c r="U21" s="316"/>
      <c r="V21" s="316"/>
      <c r="W21" s="316"/>
      <c r="X21" s="316"/>
      <c r="Y21" s="317"/>
      <c r="Z21" s="315" t="s">
        <v>58</v>
      </c>
      <c r="AA21" s="316"/>
      <c r="AB21" s="316"/>
      <c r="AC21" s="316"/>
      <c r="AD21" s="316"/>
      <c r="AE21" s="317"/>
    </row>
    <row r="22" spans="1:34" s="171" customFormat="1" ht="84" customHeight="1" thickTop="1" thickBot="1" x14ac:dyDescent="0.25">
      <c r="A22" s="164" t="s">
        <v>61</v>
      </c>
      <c r="B22" s="165" t="s">
        <v>5</v>
      </c>
      <c r="C22" s="166" t="s">
        <v>67</v>
      </c>
      <c r="D22" s="166" t="s">
        <v>224</v>
      </c>
      <c r="E22" s="165" t="s">
        <v>4</v>
      </c>
      <c r="F22" s="165" t="s">
        <v>229</v>
      </c>
      <c r="G22" s="327"/>
      <c r="H22" s="167" t="s">
        <v>8</v>
      </c>
      <c r="I22" s="168" t="s">
        <v>9</v>
      </c>
      <c r="J22" s="168" t="s">
        <v>68</v>
      </c>
      <c r="K22" s="169" t="s">
        <v>1</v>
      </c>
      <c r="L22" s="169" t="s">
        <v>60</v>
      </c>
      <c r="M22" s="170" t="s">
        <v>0</v>
      </c>
      <c r="N22" s="167" t="s">
        <v>8</v>
      </c>
      <c r="O22" s="168" t="s">
        <v>9</v>
      </c>
      <c r="P22" s="168" t="s">
        <v>68</v>
      </c>
      <c r="Q22" s="169" t="s">
        <v>1</v>
      </c>
      <c r="R22" s="169" t="s">
        <v>60</v>
      </c>
      <c r="S22" s="170" t="s">
        <v>0</v>
      </c>
      <c r="T22" s="167" t="s">
        <v>8</v>
      </c>
      <c r="U22" s="168" t="s">
        <v>9</v>
      </c>
      <c r="V22" s="168" t="s">
        <v>68</v>
      </c>
      <c r="W22" s="169" t="s">
        <v>1</v>
      </c>
      <c r="X22" s="169" t="s">
        <v>60</v>
      </c>
      <c r="Y22" s="170" t="s">
        <v>0</v>
      </c>
      <c r="Z22" s="167" t="s">
        <v>8</v>
      </c>
      <c r="AA22" s="168" t="s">
        <v>9</v>
      </c>
      <c r="AB22" s="168" t="s">
        <v>68</v>
      </c>
      <c r="AC22" s="169" t="s">
        <v>1</v>
      </c>
      <c r="AD22" s="169" t="s">
        <v>60</v>
      </c>
      <c r="AE22" s="170" t="s">
        <v>0</v>
      </c>
      <c r="AF22" s="165" t="s">
        <v>77</v>
      </c>
    </row>
    <row r="23" spans="1:34" ht="26" customHeight="1" thickTop="1" thickBot="1" x14ac:dyDescent="0.25">
      <c r="A23" s="172"/>
      <c r="B23" s="173"/>
      <c r="C23" s="174"/>
      <c r="D23" s="174"/>
      <c r="E23" s="410"/>
      <c r="F23" s="175"/>
      <c r="G23" s="176"/>
      <c r="H23" s="177"/>
      <c r="I23" s="177"/>
      <c r="J23" s="177"/>
      <c r="K23" s="177"/>
      <c r="L23" s="177"/>
      <c r="M23" s="177"/>
      <c r="N23" s="177"/>
      <c r="O23" s="177"/>
      <c r="P23" s="177"/>
      <c r="Q23" s="177"/>
      <c r="R23" s="177"/>
      <c r="S23" s="177"/>
      <c r="T23" s="177"/>
      <c r="U23" s="177"/>
      <c r="V23" s="177"/>
      <c r="W23" s="177"/>
      <c r="X23" s="177"/>
      <c r="Y23" s="177"/>
      <c r="Z23" s="177"/>
      <c r="AA23" s="177"/>
      <c r="AB23" s="177"/>
      <c r="AC23" s="177"/>
      <c r="AD23" s="177"/>
      <c r="AE23" s="177"/>
      <c r="AF23" s="178"/>
    </row>
    <row r="24" spans="1:34" ht="27" customHeight="1" thickTop="1" x14ac:dyDescent="0.2">
      <c r="A24" s="302" t="s">
        <v>225</v>
      </c>
      <c r="B24" s="305">
        <v>45839</v>
      </c>
      <c r="C24" s="308">
        <v>10</v>
      </c>
      <c r="D24" s="308" t="s">
        <v>53</v>
      </c>
      <c r="E24" s="415" t="s">
        <v>11</v>
      </c>
      <c r="F24" s="179"/>
      <c r="G24" s="144"/>
      <c r="H24" s="145"/>
      <c r="I24" s="146"/>
      <c r="J24" s="146"/>
      <c r="K24" s="147"/>
      <c r="L24" s="147"/>
      <c r="M24" s="148">
        <f t="shared" ref="M24:M29" si="4">SUM(H24+I24+J24+(36*(K24+L24)))</f>
        <v>0</v>
      </c>
      <c r="N24" s="145"/>
      <c r="O24" s="146"/>
      <c r="P24" s="146"/>
      <c r="Q24" s="147"/>
      <c r="R24" s="147"/>
      <c r="S24" s="148">
        <f t="shared" ref="S24:S29" si="5">SUM(N24+O24+P24+(60*(Q24+R24)))</f>
        <v>0</v>
      </c>
      <c r="T24" s="149"/>
      <c r="U24" s="150"/>
      <c r="V24" s="150"/>
      <c r="W24" s="151"/>
      <c r="X24" s="151"/>
      <c r="Y24" s="152">
        <f t="shared" ref="Y24:Y29" si="6">SUM(T24+U24+V24+(120*(W24+X24)))</f>
        <v>0</v>
      </c>
      <c r="Z24" s="149"/>
      <c r="AA24" s="150"/>
      <c r="AB24" s="150"/>
      <c r="AC24" s="151"/>
      <c r="AD24" s="151"/>
      <c r="AE24" s="153">
        <f t="shared" ref="AE24:AE29" si="7">SUM(Z24+AA24+AB24+(240*(AC24+AD24)))</f>
        <v>0</v>
      </c>
      <c r="AF24" s="318" t="str">
        <f>A24</f>
        <v>IU13 - Reading HS NIF
801 N 13th St, Reading, PA 19604</v>
      </c>
    </row>
    <row r="25" spans="1:34" ht="27" customHeight="1" x14ac:dyDescent="0.2">
      <c r="A25" s="302"/>
      <c r="B25" s="305"/>
      <c r="C25" s="308"/>
      <c r="D25" s="308"/>
      <c r="E25" s="416" t="s">
        <v>228</v>
      </c>
      <c r="F25" s="180"/>
      <c r="G25" s="60"/>
      <c r="H25" s="66"/>
      <c r="I25" s="67"/>
      <c r="J25" s="67"/>
      <c r="K25" s="68"/>
      <c r="L25" s="68"/>
      <c r="M25" s="91">
        <f t="shared" si="4"/>
        <v>0</v>
      </c>
      <c r="N25" s="66"/>
      <c r="O25" s="67"/>
      <c r="P25" s="67"/>
      <c r="Q25" s="68"/>
      <c r="R25" s="68"/>
      <c r="S25" s="91">
        <f t="shared" si="5"/>
        <v>0</v>
      </c>
      <c r="T25" s="92"/>
      <c r="U25" s="93"/>
      <c r="V25" s="93"/>
      <c r="W25" s="94"/>
      <c r="X25" s="94"/>
      <c r="Y25" s="95">
        <f t="shared" si="6"/>
        <v>0</v>
      </c>
      <c r="Z25" s="92"/>
      <c r="AA25" s="93"/>
      <c r="AB25" s="93"/>
      <c r="AC25" s="94"/>
      <c r="AD25" s="94"/>
      <c r="AE25" s="114">
        <f t="shared" si="7"/>
        <v>0</v>
      </c>
      <c r="AF25" s="318"/>
      <c r="AH25" s="171"/>
    </row>
    <row r="26" spans="1:34" ht="27" customHeight="1" x14ac:dyDescent="0.2">
      <c r="A26" s="302"/>
      <c r="B26" s="305"/>
      <c r="C26" s="308"/>
      <c r="D26" s="308"/>
      <c r="E26" s="416" t="s">
        <v>230</v>
      </c>
      <c r="F26" s="180"/>
      <c r="G26" s="60"/>
      <c r="H26" s="66"/>
      <c r="I26" s="67"/>
      <c r="J26" s="67"/>
      <c r="K26" s="68"/>
      <c r="L26" s="68"/>
      <c r="M26" s="91">
        <f t="shared" si="4"/>
        <v>0</v>
      </c>
      <c r="N26" s="66"/>
      <c r="O26" s="67"/>
      <c r="P26" s="67"/>
      <c r="Q26" s="68"/>
      <c r="R26" s="68"/>
      <c r="S26" s="91">
        <f t="shared" si="5"/>
        <v>0</v>
      </c>
      <c r="T26" s="92"/>
      <c r="U26" s="93"/>
      <c r="V26" s="93"/>
      <c r="W26" s="94"/>
      <c r="X26" s="94"/>
      <c r="Y26" s="95">
        <f t="shared" si="6"/>
        <v>0</v>
      </c>
      <c r="Z26" s="92"/>
      <c r="AA26" s="93"/>
      <c r="AB26" s="93"/>
      <c r="AC26" s="94"/>
      <c r="AD26" s="94"/>
      <c r="AE26" s="114">
        <f t="shared" si="7"/>
        <v>0</v>
      </c>
      <c r="AF26" s="318"/>
      <c r="AH26" s="171"/>
    </row>
    <row r="27" spans="1:34" ht="27" customHeight="1" x14ac:dyDescent="0.2">
      <c r="A27" s="302"/>
      <c r="B27" s="305"/>
      <c r="C27" s="308"/>
      <c r="D27" s="308"/>
      <c r="E27" s="416" t="s">
        <v>231</v>
      </c>
      <c r="F27" s="180"/>
      <c r="G27" s="60"/>
      <c r="H27" s="66"/>
      <c r="I27" s="67"/>
      <c r="J27" s="67"/>
      <c r="K27" s="68"/>
      <c r="L27" s="68"/>
      <c r="M27" s="91">
        <f t="shared" ref="M27" si="8">SUM(H27+I27+J27+(36*(K27+L27)))</f>
        <v>0</v>
      </c>
      <c r="N27" s="66"/>
      <c r="O27" s="67"/>
      <c r="P27" s="67"/>
      <c r="Q27" s="68"/>
      <c r="R27" s="68"/>
      <c r="S27" s="91">
        <f t="shared" ref="S27" si="9">SUM(N27+O27+P27+(60*(Q27+R27)))</f>
        <v>0</v>
      </c>
      <c r="T27" s="92"/>
      <c r="U27" s="93"/>
      <c r="V27" s="93"/>
      <c r="W27" s="94"/>
      <c r="X27" s="94"/>
      <c r="Y27" s="95">
        <f t="shared" ref="Y27" si="10">SUM(T27+U27+V27+(120*(W27+X27)))</f>
        <v>0</v>
      </c>
      <c r="Z27" s="92"/>
      <c r="AA27" s="93"/>
      <c r="AB27" s="93"/>
      <c r="AC27" s="94"/>
      <c r="AD27" s="94"/>
      <c r="AE27" s="114">
        <f t="shared" ref="AE27" si="11">SUM(Z27+AA27+AB27+(240*(AC27+AD27)))</f>
        <v>0</v>
      </c>
      <c r="AF27" s="318"/>
      <c r="AH27" s="171"/>
    </row>
    <row r="28" spans="1:34" ht="27" customHeight="1" x14ac:dyDescent="0.2">
      <c r="A28" s="302"/>
      <c r="B28" s="305"/>
      <c r="C28" s="308"/>
      <c r="D28" s="308"/>
      <c r="E28" s="416" t="s">
        <v>232</v>
      </c>
      <c r="F28" s="180"/>
      <c r="G28" s="60"/>
      <c r="H28" s="66"/>
      <c r="I28" s="67"/>
      <c r="J28" s="67"/>
      <c r="K28" s="68"/>
      <c r="L28" s="68"/>
      <c r="M28" s="91">
        <f t="shared" ref="M28" si="12">SUM(H28+I28+J28+(36*(K28+L28)))</f>
        <v>0</v>
      </c>
      <c r="N28" s="66"/>
      <c r="O28" s="67"/>
      <c r="P28" s="67"/>
      <c r="Q28" s="68"/>
      <c r="R28" s="68"/>
      <c r="S28" s="91">
        <f t="shared" ref="S28" si="13">SUM(N28+O28+P28+(60*(Q28+R28)))</f>
        <v>0</v>
      </c>
      <c r="T28" s="92"/>
      <c r="U28" s="93"/>
      <c r="V28" s="93"/>
      <c r="W28" s="94"/>
      <c r="X28" s="94"/>
      <c r="Y28" s="95">
        <f t="shared" ref="Y28" si="14">SUM(T28+U28+V28+(120*(W28+X28)))</f>
        <v>0</v>
      </c>
      <c r="Z28" s="92"/>
      <c r="AA28" s="93"/>
      <c r="AB28" s="93"/>
      <c r="AC28" s="94"/>
      <c r="AD28" s="94"/>
      <c r="AE28" s="114">
        <f t="shared" ref="AE28" si="15">SUM(Z28+AA28+AB28+(240*(AC28+AD28)))</f>
        <v>0</v>
      </c>
      <c r="AF28" s="318"/>
      <c r="AH28" s="171"/>
    </row>
    <row r="29" spans="1:34" ht="27" customHeight="1" x14ac:dyDescent="0.2">
      <c r="A29" s="302"/>
      <c r="B29" s="305"/>
      <c r="C29" s="308"/>
      <c r="D29" s="308"/>
      <c r="E29" s="416" t="s">
        <v>233</v>
      </c>
      <c r="F29" s="180"/>
      <c r="G29" s="60"/>
      <c r="H29" s="66"/>
      <c r="I29" s="67"/>
      <c r="J29" s="67"/>
      <c r="K29" s="68"/>
      <c r="L29" s="68"/>
      <c r="M29" s="91">
        <f t="shared" si="4"/>
        <v>0</v>
      </c>
      <c r="N29" s="66"/>
      <c r="O29" s="67"/>
      <c r="P29" s="67"/>
      <c r="Q29" s="68"/>
      <c r="R29" s="68"/>
      <c r="S29" s="91">
        <f t="shared" si="5"/>
        <v>0</v>
      </c>
      <c r="T29" s="92"/>
      <c r="U29" s="93"/>
      <c r="V29" s="93"/>
      <c r="W29" s="94"/>
      <c r="X29" s="94"/>
      <c r="Y29" s="95">
        <f t="shared" si="6"/>
        <v>0</v>
      </c>
      <c r="Z29" s="92"/>
      <c r="AA29" s="93"/>
      <c r="AB29" s="93"/>
      <c r="AC29" s="94"/>
      <c r="AD29" s="94"/>
      <c r="AE29" s="114">
        <f t="shared" si="7"/>
        <v>0</v>
      </c>
      <c r="AF29" s="318"/>
      <c r="AH29" s="171"/>
    </row>
    <row r="30" spans="1:34" ht="27" customHeight="1" thickBot="1" x14ac:dyDescent="0.25">
      <c r="A30" s="302"/>
      <c r="B30" s="305"/>
      <c r="C30" s="308"/>
      <c r="D30" s="319"/>
      <c r="E30" s="417" t="s">
        <v>6</v>
      </c>
      <c r="F30" s="119"/>
      <c r="G30" s="65"/>
      <c r="H30" s="81"/>
      <c r="I30" s="82"/>
      <c r="J30" s="82"/>
      <c r="K30" s="83"/>
      <c r="L30" s="83"/>
      <c r="M30" s="107">
        <f>SUM(H30+I30+J30+(36*(K30+L30)))</f>
        <v>0</v>
      </c>
      <c r="N30" s="81"/>
      <c r="O30" s="82"/>
      <c r="P30" s="82"/>
      <c r="Q30" s="83"/>
      <c r="R30" s="83"/>
      <c r="S30" s="107">
        <f>SUM(N30+O30+P30+(60*(Q30+R30)))</f>
        <v>0</v>
      </c>
      <c r="T30" s="81"/>
      <c r="U30" s="82"/>
      <c r="V30" s="82"/>
      <c r="W30" s="83"/>
      <c r="X30" s="83"/>
      <c r="Y30" s="107">
        <f>SUM(T30+U30+V30+(120*(W30+X30)))</f>
        <v>0</v>
      </c>
      <c r="Z30" s="182"/>
      <c r="AA30" s="183"/>
      <c r="AB30" s="183"/>
      <c r="AC30" s="184"/>
      <c r="AD30" s="184"/>
      <c r="AE30" s="155">
        <f>SUM(Z30+AA30+AB30+(240*(AC30+AD30)))</f>
        <v>0</v>
      </c>
      <c r="AF30" s="318"/>
    </row>
    <row r="31" spans="1:34" ht="27" customHeight="1" thickTop="1" x14ac:dyDescent="0.2">
      <c r="A31" s="301" t="s">
        <v>226</v>
      </c>
      <c r="B31" s="325">
        <v>46204</v>
      </c>
      <c r="C31" s="307">
        <v>10</v>
      </c>
      <c r="D31" s="307" t="s">
        <v>147</v>
      </c>
      <c r="E31" s="419" t="s">
        <v>11</v>
      </c>
      <c r="F31" s="187"/>
      <c r="G31" s="63"/>
      <c r="H31" s="75"/>
      <c r="I31" s="76"/>
      <c r="J31" s="76"/>
      <c r="K31" s="77"/>
      <c r="L31" s="77"/>
      <c r="M31" s="86">
        <f t="shared" ref="M31:M36" si="16">SUM(H31+I31+J31+(36*(K31+L31)))</f>
        <v>0</v>
      </c>
      <c r="N31" s="75"/>
      <c r="O31" s="76"/>
      <c r="P31" s="76"/>
      <c r="Q31" s="77"/>
      <c r="R31" s="77"/>
      <c r="S31" s="86">
        <f t="shared" ref="S31:S36" si="17">SUM(N31+O31+P31+(60*(Q31+R31)))</f>
        <v>0</v>
      </c>
      <c r="T31" s="87"/>
      <c r="U31" s="88"/>
      <c r="V31" s="88"/>
      <c r="W31" s="89"/>
      <c r="X31" s="89"/>
      <c r="Y31" s="90">
        <f t="shared" ref="Y31:Y36" si="18">SUM(T31+U31+V31+(120*(W31+X31)))</f>
        <v>0</v>
      </c>
      <c r="Z31" s="87"/>
      <c r="AA31" s="88"/>
      <c r="AB31" s="88"/>
      <c r="AC31" s="89"/>
      <c r="AD31" s="89"/>
      <c r="AE31" s="117">
        <f t="shared" ref="AE31:AE36" si="19">SUM(Z31+AA31+AB31+(240*(AC31+AD31)))</f>
        <v>0</v>
      </c>
      <c r="AF31" s="320" t="str">
        <f>A31</f>
        <v xml:space="preserve">IU13 - Reading Admin NIF
800 Washington St, Reading, PA 19601
</v>
      </c>
    </row>
    <row r="32" spans="1:34" ht="27" customHeight="1" x14ac:dyDescent="0.2">
      <c r="A32" s="302"/>
      <c r="B32" s="326"/>
      <c r="C32" s="308"/>
      <c r="D32" s="308"/>
      <c r="E32" s="422" t="s">
        <v>228</v>
      </c>
      <c r="F32" s="180"/>
      <c r="G32" s="60"/>
      <c r="H32" s="66"/>
      <c r="I32" s="67"/>
      <c r="J32" s="67"/>
      <c r="K32" s="68"/>
      <c r="L32" s="68"/>
      <c r="M32" s="91">
        <f t="shared" si="16"/>
        <v>0</v>
      </c>
      <c r="N32" s="66"/>
      <c r="O32" s="67"/>
      <c r="P32" s="67"/>
      <c r="Q32" s="68"/>
      <c r="R32" s="68"/>
      <c r="S32" s="91">
        <f t="shared" si="17"/>
        <v>0</v>
      </c>
      <c r="T32" s="92"/>
      <c r="U32" s="93"/>
      <c r="V32" s="93"/>
      <c r="W32" s="94"/>
      <c r="X32" s="94"/>
      <c r="Y32" s="95">
        <f t="shared" si="18"/>
        <v>0</v>
      </c>
      <c r="Z32" s="92"/>
      <c r="AA32" s="93"/>
      <c r="AB32" s="93"/>
      <c r="AC32" s="94"/>
      <c r="AD32" s="94"/>
      <c r="AE32" s="114">
        <f t="shared" si="19"/>
        <v>0</v>
      </c>
      <c r="AF32" s="318"/>
      <c r="AH32" s="171"/>
    </row>
    <row r="33" spans="1:34" ht="27" customHeight="1" x14ac:dyDescent="0.2">
      <c r="A33" s="302"/>
      <c r="B33" s="326"/>
      <c r="C33" s="308"/>
      <c r="D33" s="308"/>
      <c r="E33" s="420" t="s">
        <v>230</v>
      </c>
      <c r="F33" s="180"/>
      <c r="G33" s="60"/>
      <c r="H33" s="66"/>
      <c r="I33" s="67"/>
      <c r="J33" s="67"/>
      <c r="K33" s="68"/>
      <c r="L33" s="68"/>
      <c r="M33" s="91">
        <f t="shared" si="16"/>
        <v>0</v>
      </c>
      <c r="N33" s="66"/>
      <c r="O33" s="67"/>
      <c r="P33" s="67"/>
      <c r="Q33" s="68"/>
      <c r="R33" s="68"/>
      <c r="S33" s="91">
        <f t="shared" si="17"/>
        <v>0</v>
      </c>
      <c r="T33" s="92"/>
      <c r="U33" s="93"/>
      <c r="V33" s="93"/>
      <c r="W33" s="94"/>
      <c r="X33" s="94"/>
      <c r="Y33" s="95">
        <f t="shared" si="18"/>
        <v>0</v>
      </c>
      <c r="Z33" s="92"/>
      <c r="AA33" s="93"/>
      <c r="AB33" s="93"/>
      <c r="AC33" s="94"/>
      <c r="AD33" s="94"/>
      <c r="AE33" s="114">
        <f t="shared" si="19"/>
        <v>0</v>
      </c>
      <c r="AF33" s="318"/>
      <c r="AH33" s="171"/>
    </row>
    <row r="34" spans="1:34" ht="27" customHeight="1" x14ac:dyDescent="0.2">
      <c r="A34" s="302"/>
      <c r="B34" s="326"/>
      <c r="C34" s="308"/>
      <c r="D34" s="308"/>
      <c r="E34" s="420" t="s">
        <v>231</v>
      </c>
      <c r="F34" s="180"/>
      <c r="G34" s="60"/>
      <c r="H34" s="66"/>
      <c r="I34" s="67"/>
      <c r="J34" s="67"/>
      <c r="K34" s="68"/>
      <c r="L34" s="68"/>
      <c r="M34" s="91">
        <f t="shared" si="16"/>
        <v>0</v>
      </c>
      <c r="N34" s="66"/>
      <c r="O34" s="67"/>
      <c r="P34" s="67"/>
      <c r="Q34" s="68"/>
      <c r="R34" s="68"/>
      <c r="S34" s="91">
        <f t="shared" si="17"/>
        <v>0</v>
      </c>
      <c r="T34" s="92"/>
      <c r="U34" s="93"/>
      <c r="V34" s="93"/>
      <c r="W34" s="94"/>
      <c r="X34" s="94"/>
      <c r="Y34" s="95">
        <f t="shared" si="18"/>
        <v>0</v>
      </c>
      <c r="Z34" s="92"/>
      <c r="AA34" s="93"/>
      <c r="AB34" s="93"/>
      <c r="AC34" s="94"/>
      <c r="AD34" s="94"/>
      <c r="AE34" s="114">
        <f t="shared" si="19"/>
        <v>0</v>
      </c>
      <c r="AF34" s="318"/>
      <c r="AH34" s="171"/>
    </row>
    <row r="35" spans="1:34" ht="27" customHeight="1" x14ac:dyDescent="0.2">
      <c r="A35" s="302"/>
      <c r="B35" s="326"/>
      <c r="C35" s="308"/>
      <c r="D35" s="308"/>
      <c r="E35" s="420" t="s">
        <v>232</v>
      </c>
      <c r="F35" s="180"/>
      <c r="G35" s="60"/>
      <c r="H35" s="66"/>
      <c r="I35" s="67"/>
      <c r="J35" s="67"/>
      <c r="K35" s="68"/>
      <c r="L35" s="68"/>
      <c r="M35" s="91">
        <f t="shared" si="16"/>
        <v>0</v>
      </c>
      <c r="N35" s="66"/>
      <c r="O35" s="67"/>
      <c r="P35" s="67"/>
      <c r="Q35" s="68"/>
      <c r="R35" s="68"/>
      <c r="S35" s="91">
        <f t="shared" si="17"/>
        <v>0</v>
      </c>
      <c r="T35" s="92"/>
      <c r="U35" s="93"/>
      <c r="V35" s="93"/>
      <c r="W35" s="94"/>
      <c r="X35" s="94"/>
      <c r="Y35" s="95">
        <f t="shared" si="18"/>
        <v>0</v>
      </c>
      <c r="Z35" s="92"/>
      <c r="AA35" s="93"/>
      <c r="AB35" s="93"/>
      <c r="AC35" s="94"/>
      <c r="AD35" s="94"/>
      <c r="AE35" s="114">
        <f t="shared" si="19"/>
        <v>0</v>
      </c>
      <c r="AF35" s="318"/>
      <c r="AH35" s="171"/>
    </row>
    <row r="36" spans="1:34" ht="27" customHeight="1" x14ac:dyDescent="0.2">
      <c r="A36" s="302"/>
      <c r="B36" s="326"/>
      <c r="C36" s="308"/>
      <c r="D36" s="308"/>
      <c r="E36" s="420" t="s">
        <v>233</v>
      </c>
      <c r="F36" s="180"/>
      <c r="G36" s="60"/>
      <c r="H36" s="66"/>
      <c r="I36" s="67"/>
      <c r="J36" s="67"/>
      <c r="K36" s="68"/>
      <c r="L36" s="68"/>
      <c r="M36" s="91">
        <f t="shared" si="16"/>
        <v>0</v>
      </c>
      <c r="N36" s="66"/>
      <c r="O36" s="67"/>
      <c r="P36" s="67"/>
      <c r="Q36" s="68"/>
      <c r="R36" s="68"/>
      <c r="S36" s="91">
        <f t="shared" si="17"/>
        <v>0</v>
      </c>
      <c r="T36" s="92"/>
      <c r="U36" s="93"/>
      <c r="V36" s="93"/>
      <c r="W36" s="94"/>
      <c r="X36" s="94"/>
      <c r="Y36" s="95">
        <f t="shared" si="18"/>
        <v>0</v>
      </c>
      <c r="Z36" s="92"/>
      <c r="AA36" s="93"/>
      <c r="AB36" s="93"/>
      <c r="AC36" s="94"/>
      <c r="AD36" s="94"/>
      <c r="AE36" s="114">
        <f t="shared" si="19"/>
        <v>0</v>
      </c>
      <c r="AF36" s="318"/>
      <c r="AH36" s="171"/>
    </row>
    <row r="37" spans="1:34" ht="27" customHeight="1" thickBot="1" x14ac:dyDescent="0.25">
      <c r="A37" s="302"/>
      <c r="B37" s="326"/>
      <c r="C37" s="308"/>
      <c r="D37" s="319"/>
      <c r="E37" s="417" t="s">
        <v>6</v>
      </c>
      <c r="F37" s="119"/>
      <c r="G37" s="65"/>
      <c r="H37" s="81"/>
      <c r="I37" s="82"/>
      <c r="J37" s="82"/>
      <c r="K37" s="83"/>
      <c r="L37" s="83"/>
      <c r="M37" s="107">
        <f>SUM(H37+I37+J37+(36*(K37+L37)))</f>
        <v>0</v>
      </c>
      <c r="N37" s="81"/>
      <c r="O37" s="82"/>
      <c r="P37" s="82"/>
      <c r="Q37" s="83"/>
      <c r="R37" s="83"/>
      <c r="S37" s="107">
        <f>SUM(N37+O37+P37+(60*(Q37+R37)))</f>
        <v>0</v>
      </c>
      <c r="T37" s="81"/>
      <c r="U37" s="82"/>
      <c r="V37" s="82"/>
      <c r="W37" s="83"/>
      <c r="X37" s="83"/>
      <c r="Y37" s="107">
        <f>SUM(T37+U37+V37+(120*(W37+X37)))</f>
        <v>0</v>
      </c>
      <c r="Z37" s="182"/>
      <c r="AA37" s="183"/>
      <c r="AB37" s="183"/>
      <c r="AC37" s="184"/>
      <c r="AD37" s="184"/>
      <c r="AE37" s="155">
        <f>SUM(Z37+AA37+AB37+(240*(AC37+AD37)))</f>
        <v>0</v>
      </c>
      <c r="AF37" s="318"/>
    </row>
    <row r="38" spans="1:34" ht="27" customHeight="1" thickTop="1" x14ac:dyDescent="0.2">
      <c r="A38" s="301" t="s">
        <v>237</v>
      </c>
      <c r="B38" s="304">
        <v>45839</v>
      </c>
      <c r="C38" s="307">
        <v>10</v>
      </c>
      <c r="D38" s="307" t="s">
        <v>215</v>
      </c>
      <c r="E38" s="419" t="s">
        <v>11</v>
      </c>
      <c r="F38" s="187"/>
      <c r="G38" s="63"/>
      <c r="H38" s="75"/>
      <c r="I38" s="76"/>
      <c r="J38" s="76"/>
      <c r="K38" s="77"/>
      <c r="L38" s="77"/>
      <c r="M38" s="86">
        <f t="shared" ref="M38:M41" si="20">SUM(H38+I38+J38+(36*(K38+L38)))</f>
        <v>0</v>
      </c>
      <c r="N38" s="75"/>
      <c r="O38" s="76"/>
      <c r="P38" s="76"/>
      <c r="Q38" s="77"/>
      <c r="R38" s="77"/>
      <c r="S38" s="86">
        <f t="shared" ref="S38:S41" si="21">SUM(N38+O38+P38+(60*(Q38+R38)))</f>
        <v>0</v>
      </c>
      <c r="T38" s="87"/>
      <c r="U38" s="88"/>
      <c r="V38" s="88"/>
      <c r="W38" s="89"/>
      <c r="X38" s="89"/>
      <c r="Y38" s="90">
        <f t="shared" ref="Y38:Y41" si="22">SUM(T38+U38+V38+(120*(W38+X38)))</f>
        <v>0</v>
      </c>
      <c r="Z38" s="87"/>
      <c r="AA38" s="88"/>
      <c r="AB38" s="88"/>
      <c r="AC38" s="89"/>
      <c r="AD38" s="89"/>
      <c r="AE38" s="117">
        <f t="shared" ref="AE38:AE41" si="23">SUM(Z38+AA38+AB38+(240*(AC38+AD38)))</f>
        <v>0</v>
      </c>
      <c r="AF38" s="320" t="str">
        <f>A38</f>
        <v>IU13 - 1 Cumberland Street
1 E Cumberland St, Lebanon, PA 17042</v>
      </c>
    </row>
    <row r="39" spans="1:34" ht="27" customHeight="1" x14ac:dyDescent="0.2">
      <c r="A39" s="302"/>
      <c r="B39" s="305"/>
      <c r="C39" s="308"/>
      <c r="D39" s="308"/>
      <c r="E39" s="422" t="s">
        <v>228</v>
      </c>
      <c r="F39" s="180"/>
      <c r="G39" s="60"/>
      <c r="H39" s="66"/>
      <c r="I39" s="67"/>
      <c r="J39" s="67"/>
      <c r="K39" s="68"/>
      <c r="L39" s="68"/>
      <c r="M39" s="91">
        <f t="shared" si="20"/>
        <v>0</v>
      </c>
      <c r="N39" s="66"/>
      <c r="O39" s="67"/>
      <c r="P39" s="67"/>
      <c r="Q39" s="68"/>
      <c r="R39" s="68"/>
      <c r="S39" s="91">
        <f t="shared" si="21"/>
        <v>0</v>
      </c>
      <c r="T39" s="92"/>
      <c r="U39" s="93"/>
      <c r="V39" s="93"/>
      <c r="W39" s="94"/>
      <c r="X39" s="94"/>
      <c r="Y39" s="95">
        <f t="shared" si="22"/>
        <v>0</v>
      </c>
      <c r="Z39" s="92"/>
      <c r="AA39" s="93"/>
      <c r="AB39" s="93"/>
      <c r="AC39" s="94"/>
      <c r="AD39" s="94"/>
      <c r="AE39" s="114">
        <f t="shared" si="23"/>
        <v>0</v>
      </c>
      <c r="AF39" s="318"/>
      <c r="AH39" s="171"/>
    </row>
    <row r="40" spans="1:34" ht="27" customHeight="1" x14ac:dyDescent="0.2">
      <c r="A40" s="302"/>
      <c r="B40" s="305"/>
      <c r="C40" s="308"/>
      <c r="D40" s="308"/>
      <c r="E40" s="420" t="s">
        <v>232</v>
      </c>
      <c r="F40" s="180"/>
      <c r="G40" s="60"/>
      <c r="H40" s="66"/>
      <c r="I40" s="67"/>
      <c r="J40" s="67"/>
      <c r="K40" s="68"/>
      <c r="L40" s="68"/>
      <c r="M40" s="91">
        <f t="shared" si="20"/>
        <v>0</v>
      </c>
      <c r="N40" s="66"/>
      <c r="O40" s="67"/>
      <c r="P40" s="67"/>
      <c r="Q40" s="68"/>
      <c r="R40" s="68"/>
      <c r="S40" s="91">
        <f t="shared" si="21"/>
        <v>0</v>
      </c>
      <c r="T40" s="92"/>
      <c r="U40" s="93"/>
      <c r="V40" s="93"/>
      <c r="W40" s="94"/>
      <c r="X40" s="94"/>
      <c r="Y40" s="95">
        <f t="shared" si="22"/>
        <v>0</v>
      </c>
      <c r="Z40" s="92"/>
      <c r="AA40" s="93"/>
      <c r="AB40" s="93"/>
      <c r="AC40" s="94"/>
      <c r="AD40" s="94"/>
      <c r="AE40" s="114">
        <f t="shared" si="23"/>
        <v>0</v>
      </c>
      <c r="AF40" s="318"/>
      <c r="AH40" s="171"/>
    </row>
    <row r="41" spans="1:34" ht="27" customHeight="1" thickBot="1" x14ac:dyDescent="0.25">
      <c r="A41" s="302"/>
      <c r="B41" s="305"/>
      <c r="C41" s="308"/>
      <c r="D41" s="308"/>
      <c r="E41" s="420" t="s">
        <v>233</v>
      </c>
      <c r="F41" s="180"/>
      <c r="G41" s="60"/>
      <c r="H41" s="66"/>
      <c r="I41" s="67"/>
      <c r="J41" s="67"/>
      <c r="K41" s="68"/>
      <c r="L41" s="68"/>
      <c r="M41" s="91">
        <f t="shared" si="20"/>
        <v>0</v>
      </c>
      <c r="N41" s="66"/>
      <c r="O41" s="67"/>
      <c r="P41" s="67"/>
      <c r="Q41" s="68"/>
      <c r="R41" s="68"/>
      <c r="S41" s="91">
        <f t="shared" si="21"/>
        <v>0</v>
      </c>
      <c r="T41" s="92"/>
      <c r="U41" s="93"/>
      <c r="V41" s="93"/>
      <c r="W41" s="94"/>
      <c r="X41" s="94"/>
      <c r="Y41" s="95">
        <f t="shared" si="22"/>
        <v>0</v>
      </c>
      <c r="Z41" s="92"/>
      <c r="AA41" s="93"/>
      <c r="AB41" s="93"/>
      <c r="AC41" s="94"/>
      <c r="AD41" s="94"/>
      <c r="AE41" s="114">
        <f t="shared" si="23"/>
        <v>0</v>
      </c>
      <c r="AF41" s="318"/>
      <c r="AH41" s="171"/>
    </row>
    <row r="42" spans="1:34" ht="27" customHeight="1" thickTop="1" x14ac:dyDescent="0.2">
      <c r="A42" s="301" t="s">
        <v>237</v>
      </c>
      <c r="B42" s="304">
        <v>45839</v>
      </c>
      <c r="C42" s="307">
        <v>10</v>
      </c>
      <c r="D42" s="307" t="s">
        <v>53</v>
      </c>
      <c r="E42" s="419" t="s">
        <v>11</v>
      </c>
      <c r="F42" s="187"/>
      <c r="G42" s="63"/>
      <c r="H42" s="87"/>
      <c r="I42" s="88"/>
      <c r="J42" s="88"/>
      <c r="K42" s="89"/>
      <c r="L42" s="89"/>
      <c r="M42" s="90">
        <f t="shared" ref="M42:M45" si="24">SUM(H42+I42+J42+(36*(K42+L42)))</f>
        <v>0</v>
      </c>
      <c r="N42" s="75"/>
      <c r="O42" s="76"/>
      <c r="P42" s="76"/>
      <c r="Q42" s="77"/>
      <c r="R42" s="77"/>
      <c r="S42" s="86">
        <f t="shared" ref="S42:S45" si="25">SUM(N42+O42+P42+(60*(Q42+R42)))</f>
        <v>0</v>
      </c>
      <c r="T42" s="87"/>
      <c r="U42" s="88"/>
      <c r="V42" s="88"/>
      <c r="W42" s="89"/>
      <c r="X42" s="89"/>
      <c r="Y42" s="90">
        <f t="shared" ref="Y42:Y45" si="26">SUM(T42+U42+V42+(120*(W42+X42)))</f>
        <v>0</v>
      </c>
      <c r="Z42" s="87"/>
      <c r="AA42" s="88"/>
      <c r="AB42" s="88"/>
      <c r="AC42" s="89"/>
      <c r="AD42" s="89"/>
      <c r="AE42" s="117">
        <f t="shared" ref="AE42:AE45" si="27">SUM(Z42+AA42+AB42+(240*(AC42+AD42)))</f>
        <v>0</v>
      </c>
      <c r="AF42" s="320" t="str">
        <f>A42</f>
        <v>IU13 - 1 Cumberland Street
1 E Cumberland St, Lebanon, PA 17042</v>
      </c>
    </row>
    <row r="43" spans="1:34" ht="27" customHeight="1" x14ac:dyDescent="0.2">
      <c r="A43" s="302"/>
      <c r="B43" s="305"/>
      <c r="C43" s="308"/>
      <c r="D43" s="308"/>
      <c r="E43" s="422" t="s">
        <v>228</v>
      </c>
      <c r="F43" s="180"/>
      <c r="G43" s="60"/>
      <c r="H43" s="92"/>
      <c r="I43" s="93"/>
      <c r="J43" s="93"/>
      <c r="K43" s="94"/>
      <c r="L43" s="94"/>
      <c r="M43" s="95">
        <f t="shared" si="24"/>
        <v>0</v>
      </c>
      <c r="N43" s="66"/>
      <c r="O43" s="67"/>
      <c r="P43" s="67"/>
      <c r="Q43" s="68"/>
      <c r="R43" s="68"/>
      <c r="S43" s="91">
        <f t="shared" si="25"/>
        <v>0</v>
      </c>
      <c r="T43" s="92"/>
      <c r="U43" s="93"/>
      <c r="V43" s="93"/>
      <c r="W43" s="94"/>
      <c r="X43" s="94"/>
      <c r="Y43" s="95">
        <f t="shared" si="26"/>
        <v>0</v>
      </c>
      <c r="Z43" s="92"/>
      <c r="AA43" s="93"/>
      <c r="AB43" s="93"/>
      <c r="AC43" s="94"/>
      <c r="AD43" s="94"/>
      <c r="AE43" s="114">
        <f t="shared" si="27"/>
        <v>0</v>
      </c>
      <c r="AF43" s="318"/>
      <c r="AH43" s="171"/>
    </row>
    <row r="44" spans="1:34" ht="27" customHeight="1" x14ac:dyDescent="0.2">
      <c r="A44" s="302"/>
      <c r="B44" s="305"/>
      <c r="C44" s="308"/>
      <c r="D44" s="308"/>
      <c r="E44" s="420" t="s">
        <v>232</v>
      </c>
      <c r="F44" s="180"/>
      <c r="G44" s="60"/>
      <c r="H44" s="92"/>
      <c r="I44" s="93"/>
      <c r="J44" s="93"/>
      <c r="K44" s="94"/>
      <c r="L44" s="94"/>
      <c r="M44" s="95">
        <f t="shared" si="24"/>
        <v>0</v>
      </c>
      <c r="N44" s="66"/>
      <c r="O44" s="67"/>
      <c r="P44" s="67"/>
      <c r="Q44" s="68"/>
      <c r="R44" s="68"/>
      <c r="S44" s="91">
        <f t="shared" si="25"/>
        <v>0</v>
      </c>
      <c r="T44" s="92"/>
      <c r="U44" s="93"/>
      <c r="V44" s="93"/>
      <c r="W44" s="94"/>
      <c r="X44" s="94"/>
      <c r="Y44" s="95">
        <f t="shared" si="26"/>
        <v>0</v>
      </c>
      <c r="Z44" s="92"/>
      <c r="AA44" s="93"/>
      <c r="AB44" s="93"/>
      <c r="AC44" s="94"/>
      <c r="AD44" s="94"/>
      <c r="AE44" s="114">
        <f t="shared" si="27"/>
        <v>0</v>
      </c>
      <c r="AF44" s="318"/>
      <c r="AH44" s="171"/>
    </row>
    <row r="45" spans="1:34" ht="27" customHeight="1" x14ac:dyDescent="0.2">
      <c r="A45" s="302"/>
      <c r="B45" s="305"/>
      <c r="C45" s="308"/>
      <c r="D45" s="308"/>
      <c r="E45" s="420" t="s">
        <v>233</v>
      </c>
      <c r="F45" s="180"/>
      <c r="G45" s="60"/>
      <c r="H45" s="92"/>
      <c r="I45" s="93"/>
      <c r="J45" s="93"/>
      <c r="K45" s="94"/>
      <c r="L45" s="94"/>
      <c r="M45" s="95">
        <f t="shared" si="24"/>
        <v>0</v>
      </c>
      <c r="N45" s="66"/>
      <c r="O45" s="67"/>
      <c r="P45" s="67"/>
      <c r="Q45" s="68"/>
      <c r="R45" s="68"/>
      <c r="S45" s="91">
        <f t="shared" si="25"/>
        <v>0</v>
      </c>
      <c r="T45" s="92"/>
      <c r="U45" s="93"/>
      <c r="V45" s="93"/>
      <c r="W45" s="94"/>
      <c r="X45" s="94"/>
      <c r="Y45" s="95">
        <f t="shared" si="26"/>
        <v>0</v>
      </c>
      <c r="Z45" s="92"/>
      <c r="AA45" s="93"/>
      <c r="AB45" s="93"/>
      <c r="AC45" s="94"/>
      <c r="AD45" s="94"/>
      <c r="AE45" s="114">
        <f t="shared" si="27"/>
        <v>0</v>
      </c>
      <c r="AF45" s="318"/>
      <c r="AH45" s="171"/>
    </row>
    <row r="46" spans="1:34" ht="27" customHeight="1" thickBot="1" x14ac:dyDescent="0.25">
      <c r="A46" s="302"/>
      <c r="B46" s="305"/>
      <c r="C46" s="308"/>
      <c r="D46" s="308"/>
      <c r="E46" s="411" t="s">
        <v>6</v>
      </c>
      <c r="F46" s="137"/>
      <c r="G46" s="60"/>
      <c r="H46" s="92"/>
      <c r="I46" s="93"/>
      <c r="J46" s="93"/>
      <c r="K46" s="94"/>
      <c r="L46" s="94"/>
      <c r="M46" s="95">
        <f>SUM(H46+I46+J46+(36*(K46+L46)))</f>
        <v>0</v>
      </c>
      <c r="N46" s="66"/>
      <c r="O46" s="67"/>
      <c r="P46" s="67"/>
      <c r="Q46" s="68"/>
      <c r="R46" s="68"/>
      <c r="S46" s="91">
        <f>SUM(N46+O46+P46+(60*(Q46+R46)))</f>
        <v>0</v>
      </c>
      <c r="T46" s="66"/>
      <c r="U46" s="67"/>
      <c r="V46" s="67"/>
      <c r="W46" s="68"/>
      <c r="X46" s="68"/>
      <c r="Y46" s="91">
        <f>SUM(T46+U46+V46+(120*(W46+X46)))</f>
        <v>0</v>
      </c>
      <c r="Z46" s="92"/>
      <c r="AA46" s="93"/>
      <c r="AB46" s="93"/>
      <c r="AC46" s="94"/>
      <c r="AD46" s="94"/>
      <c r="AE46" s="114">
        <f>SUM(Z46+AA46+AB46+(240*(AC46+AD46)))</f>
        <v>0</v>
      </c>
      <c r="AF46" s="318"/>
    </row>
    <row r="47" spans="1:34" ht="26" customHeight="1" thickTop="1" thickBot="1" x14ac:dyDescent="0.25">
      <c r="A47" s="172"/>
      <c r="B47" s="173"/>
      <c r="C47" s="174"/>
      <c r="D47" s="174"/>
      <c r="E47" s="410"/>
      <c r="F47" s="175"/>
      <c r="G47" s="176"/>
      <c r="H47" s="154"/>
      <c r="I47" s="154"/>
      <c r="J47" s="154"/>
      <c r="K47" s="154"/>
      <c r="L47" s="154"/>
      <c r="M47" s="154"/>
      <c r="N47" s="154"/>
      <c r="O47" s="154"/>
      <c r="P47" s="154"/>
      <c r="Q47" s="154"/>
      <c r="R47" s="154"/>
      <c r="S47" s="154"/>
      <c r="T47" s="154"/>
      <c r="U47" s="154"/>
      <c r="V47" s="154"/>
      <c r="W47" s="154"/>
      <c r="X47" s="154"/>
      <c r="Y47" s="154"/>
      <c r="Z47" s="154"/>
      <c r="AA47" s="154"/>
      <c r="AB47" s="154"/>
      <c r="AC47" s="154"/>
      <c r="AD47" s="154"/>
      <c r="AE47" s="154"/>
      <c r="AF47" s="178"/>
    </row>
    <row r="48" spans="1:34" ht="26" customHeight="1" thickTop="1" thickBot="1" x14ac:dyDescent="0.25">
      <c r="A48" s="157"/>
      <c r="B48" s="158"/>
      <c r="C48" s="157"/>
      <c r="D48" s="157"/>
      <c r="E48" s="412"/>
      <c r="G48" s="159"/>
      <c r="H48" s="160"/>
      <c r="I48" s="160"/>
      <c r="J48" s="160"/>
      <c r="K48" s="160"/>
      <c r="L48" s="160"/>
      <c r="M48" s="160"/>
      <c r="N48" s="160"/>
      <c r="O48" s="160"/>
      <c r="P48" s="160"/>
      <c r="Q48" s="160"/>
      <c r="R48" s="160"/>
      <c r="S48" s="160"/>
      <c r="T48" s="160"/>
      <c r="U48" s="160"/>
      <c r="V48" s="160"/>
      <c r="W48" s="160"/>
      <c r="X48" s="160"/>
      <c r="Y48" s="160"/>
      <c r="Z48" s="160"/>
      <c r="AA48" s="160"/>
      <c r="AB48" s="160"/>
      <c r="AC48" s="160"/>
      <c r="AD48" s="160"/>
      <c r="AE48" s="160"/>
      <c r="AF48" s="157"/>
    </row>
    <row r="49" spans="1:34" s="156" customFormat="1" ht="24" customHeight="1" thickTop="1" thickBot="1" x14ac:dyDescent="0.25">
      <c r="A49" s="161"/>
      <c r="B49" s="162"/>
      <c r="C49" s="162"/>
      <c r="D49" s="162"/>
      <c r="E49" s="414"/>
      <c r="F49" s="163"/>
      <c r="G49" s="313" t="s">
        <v>70</v>
      </c>
      <c r="H49" s="315" t="s">
        <v>2</v>
      </c>
      <c r="I49" s="316"/>
      <c r="J49" s="316"/>
      <c r="K49" s="316"/>
      <c r="L49" s="316"/>
      <c r="M49" s="317"/>
      <c r="N49" s="315" t="s">
        <v>7</v>
      </c>
      <c r="O49" s="316"/>
      <c r="P49" s="316"/>
      <c r="Q49" s="316"/>
      <c r="R49" s="316"/>
      <c r="S49" s="317"/>
      <c r="T49" s="315" t="s">
        <v>62</v>
      </c>
      <c r="U49" s="316"/>
      <c r="V49" s="316"/>
      <c r="W49" s="316"/>
      <c r="X49" s="316"/>
      <c r="Y49" s="317"/>
      <c r="Z49" s="315" t="s">
        <v>58</v>
      </c>
      <c r="AA49" s="316"/>
      <c r="AB49" s="316"/>
      <c r="AC49" s="316"/>
      <c r="AD49" s="316"/>
      <c r="AE49" s="317"/>
    </row>
    <row r="50" spans="1:34" s="171" customFormat="1" ht="84" customHeight="1" thickTop="1" thickBot="1" x14ac:dyDescent="0.25">
      <c r="A50" s="190" t="s">
        <v>61</v>
      </c>
      <c r="B50" s="191" t="s">
        <v>5</v>
      </c>
      <c r="C50" s="192" t="s">
        <v>67</v>
      </c>
      <c r="D50" s="192" t="s">
        <v>224</v>
      </c>
      <c r="E50" s="191" t="s">
        <v>4</v>
      </c>
      <c r="F50" s="191" t="s">
        <v>229</v>
      </c>
      <c r="G50" s="314"/>
      <c r="H50" s="193" t="s">
        <v>8</v>
      </c>
      <c r="I50" s="194" t="s">
        <v>9</v>
      </c>
      <c r="J50" s="194" t="s">
        <v>68</v>
      </c>
      <c r="K50" s="195" t="s">
        <v>1</v>
      </c>
      <c r="L50" s="195" t="s">
        <v>60</v>
      </c>
      <c r="M50" s="196" t="s">
        <v>0</v>
      </c>
      <c r="N50" s="193" t="s">
        <v>8</v>
      </c>
      <c r="O50" s="194" t="s">
        <v>9</v>
      </c>
      <c r="P50" s="194" t="s">
        <v>68</v>
      </c>
      <c r="Q50" s="195" t="s">
        <v>1</v>
      </c>
      <c r="R50" s="195" t="s">
        <v>60</v>
      </c>
      <c r="S50" s="196" t="s">
        <v>0</v>
      </c>
      <c r="T50" s="193" t="s">
        <v>8</v>
      </c>
      <c r="U50" s="194" t="s">
        <v>9</v>
      </c>
      <c r="V50" s="194" t="s">
        <v>68</v>
      </c>
      <c r="W50" s="195" t="s">
        <v>1</v>
      </c>
      <c r="X50" s="195" t="s">
        <v>60</v>
      </c>
      <c r="Y50" s="196" t="s">
        <v>0</v>
      </c>
      <c r="Z50" s="193" t="s">
        <v>8</v>
      </c>
      <c r="AA50" s="194" t="s">
        <v>9</v>
      </c>
      <c r="AB50" s="194" t="s">
        <v>68</v>
      </c>
      <c r="AC50" s="195" t="s">
        <v>1</v>
      </c>
      <c r="AD50" s="195" t="s">
        <v>60</v>
      </c>
      <c r="AE50" s="196" t="s">
        <v>0</v>
      </c>
      <c r="AF50" s="191" t="s">
        <v>77</v>
      </c>
    </row>
    <row r="51" spans="1:34" ht="26" customHeight="1" thickTop="1" thickBot="1" x14ac:dyDescent="0.25">
      <c r="A51" s="197"/>
      <c r="B51" s="198"/>
      <c r="C51" s="199"/>
      <c r="D51" s="200"/>
      <c r="E51" s="408"/>
      <c r="F51" s="201"/>
      <c r="G51" s="202"/>
      <c r="H51" s="112"/>
      <c r="I51" s="112"/>
      <c r="J51" s="112"/>
      <c r="K51" s="112"/>
      <c r="L51" s="112"/>
      <c r="M51" s="112"/>
      <c r="N51" s="112"/>
      <c r="O51" s="112"/>
      <c r="P51" s="112"/>
      <c r="Q51" s="112"/>
      <c r="R51" s="112"/>
      <c r="S51" s="112"/>
      <c r="T51" s="112"/>
      <c r="U51" s="112"/>
      <c r="V51" s="112"/>
      <c r="W51" s="112"/>
      <c r="X51" s="112"/>
      <c r="Y51" s="112"/>
      <c r="Z51" s="112"/>
      <c r="AA51" s="112"/>
      <c r="AB51" s="112"/>
      <c r="AC51" s="112"/>
      <c r="AD51" s="112"/>
      <c r="AE51" s="112"/>
      <c r="AF51" s="203"/>
    </row>
    <row r="52" spans="1:34" ht="27" customHeight="1" thickTop="1" x14ac:dyDescent="0.2">
      <c r="A52" s="301" t="s">
        <v>238</v>
      </c>
      <c r="B52" s="304">
        <v>45839</v>
      </c>
      <c r="C52" s="307">
        <v>10</v>
      </c>
      <c r="D52" s="307" t="s">
        <v>50</v>
      </c>
      <c r="E52" s="419" t="s">
        <v>11</v>
      </c>
      <c r="F52" s="187"/>
      <c r="G52" s="63"/>
      <c r="H52" s="75"/>
      <c r="I52" s="76"/>
      <c r="J52" s="76"/>
      <c r="K52" s="77"/>
      <c r="L52" s="77"/>
      <c r="M52" s="86">
        <f t="shared" ref="M52:M53" si="28">SUM(H52+I52+J52+(36*(K52+L52)))</f>
        <v>0</v>
      </c>
      <c r="N52" s="75"/>
      <c r="O52" s="76"/>
      <c r="P52" s="76"/>
      <c r="Q52" s="77"/>
      <c r="R52" s="77"/>
      <c r="S52" s="86">
        <f t="shared" ref="S52:S53" si="29">SUM(N52+O52+P52+(60*(Q52+R52)))</f>
        <v>0</v>
      </c>
      <c r="T52" s="87"/>
      <c r="U52" s="88"/>
      <c r="V52" s="88"/>
      <c r="W52" s="89"/>
      <c r="X52" s="89"/>
      <c r="Y52" s="90">
        <f t="shared" ref="Y52:Y53" si="30">SUM(T52+U52+V52+(120*(W52+X52)))</f>
        <v>0</v>
      </c>
      <c r="Z52" s="87"/>
      <c r="AA52" s="88"/>
      <c r="AB52" s="88"/>
      <c r="AC52" s="89"/>
      <c r="AD52" s="89"/>
      <c r="AE52" s="117">
        <f t="shared" ref="AE52:AE53" si="31">SUM(Z52+AA52+AB52+(240*(AC52+AD52)))</f>
        <v>0</v>
      </c>
      <c r="AF52" s="320" t="str">
        <f>A52</f>
        <v>Springton Lake Middle School
1900 N Providence Rd, Media, PA 19063-1951</v>
      </c>
    </row>
    <row r="53" spans="1:34" ht="27" customHeight="1" thickBot="1" x14ac:dyDescent="0.25">
      <c r="A53" s="302"/>
      <c r="B53" s="305"/>
      <c r="C53" s="308"/>
      <c r="D53" s="308"/>
      <c r="E53" s="422" t="s">
        <v>228</v>
      </c>
      <c r="F53" s="180"/>
      <c r="G53" s="60"/>
      <c r="H53" s="66"/>
      <c r="I53" s="67"/>
      <c r="J53" s="67"/>
      <c r="K53" s="68"/>
      <c r="L53" s="68"/>
      <c r="M53" s="91">
        <f t="shared" si="28"/>
        <v>0</v>
      </c>
      <c r="N53" s="66"/>
      <c r="O53" s="67"/>
      <c r="P53" s="67"/>
      <c r="Q53" s="68"/>
      <c r="R53" s="68"/>
      <c r="S53" s="91">
        <f t="shared" si="29"/>
        <v>0</v>
      </c>
      <c r="T53" s="92"/>
      <c r="U53" s="93"/>
      <c r="V53" s="93"/>
      <c r="W53" s="94"/>
      <c r="X53" s="94"/>
      <c r="Y53" s="95">
        <f t="shared" si="30"/>
        <v>0</v>
      </c>
      <c r="Z53" s="92"/>
      <c r="AA53" s="93"/>
      <c r="AB53" s="93"/>
      <c r="AC53" s="94"/>
      <c r="AD53" s="94"/>
      <c r="AE53" s="114">
        <f t="shared" si="31"/>
        <v>0</v>
      </c>
      <c r="AF53" s="318"/>
      <c r="AH53" s="171"/>
    </row>
    <row r="54" spans="1:34" ht="27" customHeight="1" thickTop="1" x14ac:dyDescent="0.2">
      <c r="A54" s="302"/>
      <c r="B54" s="305"/>
      <c r="C54" s="308"/>
      <c r="D54" s="322" t="s">
        <v>53</v>
      </c>
      <c r="E54" s="419" t="s">
        <v>11</v>
      </c>
      <c r="F54" s="204"/>
      <c r="G54" s="64"/>
      <c r="H54" s="80"/>
      <c r="I54" s="78"/>
      <c r="J54" s="78"/>
      <c r="K54" s="79"/>
      <c r="L54" s="79"/>
      <c r="M54" s="102">
        <f t="shared" ref="M54:M57" si="32">SUM(H54+I54+J54+(36*(K54+L54)))</f>
        <v>0</v>
      </c>
      <c r="N54" s="80"/>
      <c r="O54" s="78"/>
      <c r="P54" s="78"/>
      <c r="Q54" s="79"/>
      <c r="R54" s="79"/>
      <c r="S54" s="102">
        <f t="shared" ref="S54:S57" si="33">SUM(N54+O54+P54+(60*(Q54+R54)))</f>
        <v>0</v>
      </c>
      <c r="T54" s="103"/>
      <c r="U54" s="104"/>
      <c r="V54" s="104"/>
      <c r="W54" s="105"/>
      <c r="X54" s="105"/>
      <c r="Y54" s="106">
        <f t="shared" ref="Y54:Y57" si="34">SUM(T54+U54+V54+(120*(W54+X54)))</f>
        <v>0</v>
      </c>
      <c r="Z54" s="103"/>
      <c r="AA54" s="104"/>
      <c r="AB54" s="104"/>
      <c r="AC54" s="105"/>
      <c r="AD54" s="105"/>
      <c r="AE54" s="113">
        <f t="shared" ref="AE54:AE57" si="35">SUM(Z54+AA54+AB54+(240*(AC54+AD54)))</f>
        <v>0</v>
      </c>
      <c r="AF54" s="318"/>
    </row>
    <row r="55" spans="1:34" ht="27" customHeight="1" thickBot="1" x14ac:dyDescent="0.25">
      <c r="A55" s="302"/>
      <c r="B55" s="305"/>
      <c r="C55" s="308"/>
      <c r="D55" s="308"/>
      <c r="E55" s="422" t="s">
        <v>228</v>
      </c>
      <c r="F55" s="180"/>
      <c r="G55" s="60"/>
      <c r="H55" s="66"/>
      <c r="I55" s="67"/>
      <c r="J55" s="67"/>
      <c r="K55" s="68"/>
      <c r="L55" s="68"/>
      <c r="M55" s="91">
        <f t="shared" si="32"/>
        <v>0</v>
      </c>
      <c r="N55" s="66"/>
      <c r="O55" s="67"/>
      <c r="P55" s="67"/>
      <c r="Q55" s="68"/>
      <c r="R55" s="68"/>
      <c r="S55" s="91">
        <f t="shared" si="33"/>
        <v>0</v>
      </c>
      <c r="T55" s="92"/>
      <c r="U55" s="93"/>
      <c r="V55" s="93"/>
      <c r="W55" s="94"/>
      <c r="X55" s="94"/>
      <c r="Y55" s="95">
        <f t="shared" si="34"/>
        <v>0</v>
      </c>
      <c r="Z55" s="92"/>
      <c r="AA55" s="93"/>
      <c r="AB55" s="93"/>
      <c r="AC55" s="94"/>
      <c r="AD55" s="94"/>
      <c r="AE55" s="114">
        <f t="shared" si="35"/>
        <v>0</v>
      </c>
      <c r="AF55" s="318"/>
    </row>
    <row r="56" spans="1:34" ht="27" customHeight="1" thickTop="1" x14ac:dyDescent="0.2">
      <c r="A56" s="301" t="s">
        <v>239</v>
      </c>
      <c r="B56" s="304">
        <v>45839</v>
      </c>
      <c r="C56" s="307">
        <v>10</v>
      </c>
      <c r="D56" s="307" t="s">
        <v>50</v>
      </c>
      <c r="E56" s="419" t="s">
        <v>11</v>
      </c>
      <c r="F56" s="187"/>
      <c r="G56" s="63"/>
      <c r="H56" s="75"/>
      <c r="I56" s="76"/>
      <c r="J56" s="76"/>
      <c r="K56" s="77"/>
      <c r="L56" s="77"/>
      <c r="M56" s="86">
        <f t="shared" si="32"/>
        <v>0</v>
      </c>
      <c r="N56" s="75"/>
      <c r="O56" s="76"/>
      <c r="P56" s="76"/>
      <c r="Q56" s="77"/>
      <c r="R56" s="77"/>
      <c r="S56" s="86">
        <f t="shared" si="33"/>
        <v>0</v>
      </c>
      <c r="T56" s="87"/>
      <c r="U56" s="88"/>
      <c r="V56" s="88"/>
      <c r="W56" s="89"/>
      <c r="X56" s="89"/>
      <c r="Y56" s="90">
        <f t="shared" si="34"/>
        <v>0</v>
      </c>
      <c r="Z56" s="87"/>
      <c r="AA56" s="88"/>
      <c r="AB56" s="88"/>
      <c r="AC56" s="89"/>
      <c r="AD56" s="89"/>
      <c r="AE56" s="117">
        <f t="shared" si="35"/>
        <v>0</v>
      </c>
      <c r="AF56" s="320" t="str">
        <f>A56</f>
        <v>Penncrest High School
134 Barren Rd, Media, PA 19063-4505</v>
      </c>
    </row>
    <row r="57" spans="1:34" ht="27" customHeight="1" thickBot="1" x14ac:dyDescent="0.25">
      <c r="A57" s="302"/>
      <c r="B57" s="305"/>
      <c r="C57" s="308"/>
      <c r="D57" s="308"/>
      <c r="E57" s="422" t="s">
        <v>228</v>
      </c>
      <c r="F57" s="180"/>
      <c r="G57" s="60"/>
      <c r="H57" s="66"/>
      <c r="I57" s="67"/>
      <c r="J57" s="67"/>
      <c r="K57" s="68"/>
      <c r="L57" s="68"/>
      <c r="M57" s="91">
        <f t="shared" si="32"/>
        <v>0</v>
      </c>
      <c r="N57" s="66"/>
      <c r="O57" s="67"/>
      <c r="P57" s="67"/>
      <c r="Q57" s="68"/>
      <c r="R57" s="68"/>
      <c r="S57" s="91">
        <f t="shared" si="33"/>
        <v>0</v>
      </c>
      <c r="T57" s="92"/>
      <c r="U57" s="93"/>
      <c r="V57" s="93"/>
      <c r="W57" s="94"/>
      <c r="X57" s="94"/>
      <c r="Y57" s="95">
        <f t="shared" si="34"/>
        <v>0</v>
      </c>
      <c r="Z57" s="92"/>
      <c r="AA57" s="93"/>
      <c r="AB57" s="93"/>
      <c r="AC57" s="94"/>
      <c r="AD57" s="94"/>
      <c r="AE57" s="114">
        <f t="shared" si="35"/>
        <v>0</v>
      </c>
      <c r="AF57" s="318"/>
      <c r="AH57" s="171"/>
    </row>
    <row r="58" spans="1:34" ht="27" customHeight="1" thickTop="1" x14ac:dyDescent="0.2">
      <c r="A58" s="302"/>
      <c r="B58" s="305"/>
      <c r="C58" s="308"/>
      <c r="D58" s="322" t="s">
        <v>53</v>
      </c>
      <c r="E58" s="419" t="s">
        <v>11</v>
      </c>
      <c r="F58" s="204"/>
      <c r="G58" s="64"/>
      <c r="H58" s="80"/>
      <c r="I58" s="78"/>
      <c r="J58" s="78"/>
      <c r="K58" s="79"/>
      <c r="L58" s="79"/>
      <c r="M58" s="102">
        <f t="shared" ref="M58:M59" si="36">SUM(H58+I58+J58+(36*(K58+L58)))</f>
        <v>0</v>
      </c>
      <c r="N58" s="80"/>
      <c r="O58" s="78"/>
      <c r="P58" s="78"/>
      <c r="Q58" s="79"/>
      <c r="R58" s="79"/>
      <c r="S58" s="102">
        <f t="shared" ref="S58:S59" si="37">SUM(N58+O58+P58+(60*(Q58+R58)))</f>
        <v>0</v>
      </c>
      <c r="T58" s="103"/>
      <c r="U58" s="104"/>
      <c r="V58" s="104"/>
      <c r="W58" s="105"/>
      <c r="X58" s="105"/>
      <c r="Y58" s="106">
        <f t="shared" ref="Y58:Y59" si="38">SUM(T58+U58+V58+(120*(W58+X58)))</f>
        <v>0</v>
      </c>
      <c r="Z58" s="103"/>
      <c r="AA58" s="104"/>
      <c r="AB58" s="104"/>
      <c r="AC58" s="105"/>
      <c r="AD58" s="105"/>
      <c r="AE58" s="113">
        <f t="shared" ref="AE58:AE59" si="39">SUM(Z58+AA58+AB58+(240*(AC58+AD58)))</f>
        <v>0</v>
      </c>
      <c r="AF58" s="318"/>
    </row>
    <row r="59" spans="1:34" ht="27" customHeight="1" thickBot="1" x14ac:dyDescent="0.25">
      <c r="A59" s="302"/>
      <c r="B59" s="305"/>
      <c r="C59" s="308"/>
      <c r="D59" s="308"/>
      <c r="E59" s="422" t="s">
        <v>228</v>
      </c>
      <c r="F59" s="180"/>
      <c r="G59" s="60"/>
      <c r="H59" s="66"/>
      <c r="I59" s="67"/>
      <c r="J59" s="67"/>
      <c r="K59" s="68"/>
      <c r="L59" s="68"/>
      <c r="M59" s="91">
        <f t="shared" si="36"/>
        <v>0</v>
      </c>
      <c r="N59" s="66"/>
      <c r="O59" s="67"/>
      <c r="P59" s="67"/>
      <c r="Q59" s="68"/>
      <c r="R59" s="68"/>
      <c r="S59" s="91">
        <f t="shared" si="37"/>
        <v>0</v>
      </c>
      <c r="T59" s="92"/>
      <c r="U59" s="93"/>
      <c r="V59" s="93"/>
      <c r="W59" s="94"/>
      <c r="X59" s="94"/>
      <c r="Y59" s="95">
        <f t="shared" si="38"/>
        <v>0</v>
      </c>
      <c r="Z59" s="92"/>
      <c r="AA59" s="93"/>
      <c r="AB59" s="93"/>
      <c r="AC59" s="94"/>
      <c r="AD59" s="94"/>
      <c r="AE59" s="114">
        <f t="shared" si="39"/>
        <v>0</v>
      </c>
      <c r="AF59" s="318"/>
    </row>
    <row r="60" spans="1:34" ht="27" customHeight="1" thickTop="1" x14ac:dyDescent="0.2">
      <c r="A60" s="301" t="s">
        <v>240</v>
      </c>
      <c r="B60" s="325">
        <v>46204</v>
      </c>
      <c r="C60" s="307">
        <v>10</v>
      </c>
      <c r="D60" s="307" t="s">
        <v>50</v>
      </c>
      <c r="E60" s="419" t="s">
        <v>11</v>
      </c>
      <c r="F60" s="187"/>
      <c r="G60" s="63"/>
      <c r="H60" s="75"/>
      <c r="I60" s="76"/>
      <c r="J60" s="76"/>
      <c r="K60" s="77"/>
      <c r="L60" s="77"/>
      <c r="M60" s="86">
        <f t="shared" ref="M60:M63" si="40">SUM(H60+I60+J60+(36*(K60+L60)))</f>
        <v>0</v>
      </c>
      <c r="N60" s="75"/>
      <c r="O60" s="76"/>
      <c r="P60" s="76"/>
      <c r="Q60" s="77"/>
      <c r="R60" s="77"/>
      <c r="S60" s="86">
        <f t="shared" ref="S60:S63" si="41">SUM(N60+O60+P60+(60*(Q60+R60)))</f>
        <v>0</v>
      </c>
      <c r="T60" s="87"/>
      <c r="U60" s="88"/>
      <c r="V60" s="88"/>
      <c r="W60" s="89"/>
      <c r="X60" s="89"/>
      <c r="Y60" s="90">
        <f t="shared" ref="Y60:Y63" si="42">SUM(T60+U60+V60+(120*(W60+X60)))</f>
        <v>0</v>
      </c>
      <c r="Z60" s="87"/>
      <c r="AA60" s="88"/>
      <c r="AB60" s="88"/>
      <c r="AC60" s="89"/>
      <c r="AD60" s="89"/>
      <c r="AE60" s="117">
        <f t="shared" ref="AE60:AE63" si="43">SUM(Z60+AA60+AB60+(240*(AC60+AD60)))</f>
        <v>0</v>
      </c>
      <c r="AF60" s="320" t="str">
        <f>A60</f>
        <v>Kutztown Sr High School
50 Trexler Ave, Kutztown, PA 19530-9700</v>
      </c>
    </row>
    <row r="61" spans="1:34" ht="26" customHeight="1" thickBot="1" x14ac:dyDescent="0.25">
      <c r="A61" s="302"/>
      <c r="B61" s="326"/>
      <c r="C61" s="308"/>
      <c r="D61" s="319"/>
      <c r="E61" s="448" t="s">
        <v>228</v>
      </c>
      <c r="F61" s="449"/>
      <c r="G61" s="65"/>
      <c r="H61" s="81"/>
      <c r="I61" s="82"/>
      <c r="J61" s="82"/>
      <c r="K61" s="83"/>
      <c r="L61" s="83"/>
      <c r="M61" s="107">
        <f t="shared" si="40"/>
        <v>0</v>
      </c>
      <c r="N61" s="81"/>
      <c r="O61" s="82"/>
      <c r="P61" s="82"/>
      <c r="Q61" s="83"/>
      <c r="R61" s="83"/>
      <c r="S61" s="107">
        <f t="shared" si="41"/>
        <v>0</v>
      </c>
      <c r="T61" s="182"/>
      <c r="U61" s="183"/>
      <c r="V61" s="183"/>
      <c r="W61" s="184"/>
      <c r="X61" s="184"/>
      <c r="Y61" s="450">
        <f t="shared" si="42"/>
        <v>0</v>
      </c>
      <c r="Z61" s="182"/>
      <c r="AA61" s="183"/>
      <c r="AB61" s="183"/>
      <c r="AC61" s="184"/>
      <c r="AD61" s="184"/>
      <c r="AE61" s="155">
        <f t="shared" si="43"/>
        <v>0</v>
      </c>
      <c r="AF61" s="318"/>
    </row>
    <row r="62" spans="1:34" ht="26" customHeight="1" thickTop="1" x14ac:dyDescent="0.2">
      <c r="A62" s="302"/>
      <c r="B62" s="326"/>
      <c r="C62" s="308"/>
      <c r="D62" s="308" t="s">
        <v>211</v>
      </c>
      <c r="E62" s="419" t="s">
        <v>11</v>
      </c>
      <c r="F62" s="179"/>
      <c r="G62" s="438"/>
      <c r="H62" s="439"/>
      <c r="I62" s="440"/>
      <c r="J62" s="440"/>
      <c r="K62" s="441"/>
      <c r="L62" s="441"/>
      <c r="M62" s="442">
        <f t="shared" si="40"/>
        <v>0</v>
      </c>
      <c r="N62" s="439"/>
      <c r="O62" s="440"/>
      <c r="P62" s="440"/>
      <c r="Q62" s="441"/>
      <c r="R62" s="441"/>
      <c r="S62" s="442">
        <f t="shared" si="41"/>
        <v>0</v>
      </c>
      <c r="T62" s="443"/>
      <c r="U62" s="444"/>
      <c r="V62" s="444"/>
      <c r="W62" s="445"/>
      <c r="X62" s="445"/>
      <c r="Y62" s="446">
        <f t="shared" si="42"/>
        <v>0</v>
      </c>
      <c r="Z62" s="443"/>
      <c r="AA62" s="444"/>
      <c r="AB62" s="444"/>
      <c r="AC62" s="445"/>
      <c r="AD62" s="445"/>
      <c r="AE62" s="447">
        <f t="shared" si="43"/>
        <v>0</v>
      </c>
      <c r="AF62" s="318"/>
    </row>
    <row r="63" spans="1:34" ht="27" customHeight="1" thickBot="1" x14ac:dyDescent="0.25">
      <c r="A63" s="302"/>
      <c r="B63" s="326"/>
      <c r="C63" s="308"/>
      <c r="D63" s="309"/>
      <c r="E63" s="448" t="s">
        <v>228</v>
      </c>
      <c r="F63" s="180"/>
      <c r="G63" s="60"/>
      <c r="H63" s="66"/>
      <c r="I63" s="67"/>
      <c r="J63" s="67"/>
      <c r="K63" s="68"/>
      <c r="L63" s="68"/>
      <c r="M63" s="91">
        <f t="shared" si="40"/>
        <v>0</v>
      </c>
      <c r="N63" s="66"/>
      <c r="O63" s="67"/>
      <c r="P63" s="67"/>
      <c r="Q63" s="68"/>
      <c r="R63" s="68"/>
      <c r="S63" s="91">
        <f t="shared" si="41"/>
        <v>0</v>
      </c>
      <c r="T63" s="92"/>
      <c r="U63" s="93"/>
      <c r="V63" s="93"/>
      <c r="W63" s="94"/>
      <c r="X63" s="94"/>
      <c r="Y63" s="95">
        <f t="shared" si="42"/>
        <v>0</v>
      </c>
      <c r="Z63" s="92"/>
      <c r="AA63" s="93"/>
      <c r="AB63" s="93"/>
      <c r="AC63" s="94"/>
      <c r="AD63" s="94"/>
      <c r="AE63" s="114">
        <f t="shared" si="43"/>
        <v>0</v>
      </c>
      <c r="AF63" s="318"/>
      <c r="AH63" s="171"/>
    </row>
    <row r="64" spans="1:34" ht="27" customHeight="1" thickTop="1" x14ac:dyDescent="0.2">
      <c r="A64" s="301" t="s">
        <v>241</v>
      </c>
      <c r="B64" s="325">
        <v>46204</v>
      </c>
      <c r="C64" s="307">
        <v>10</v>
      </c>
      <c r="D64" s="307" t="s">
        <v>53</v>
      </c>
      <c r="E64" s="419" t="s">
        <v>11</v>
      </c>
      <c r="F64" s="187"/>
      <c r="G64" s="63"/>
      <c r="H64" s="75"/>
      <c r="I64" s="76"/>
      <c r="J64" s="76"/>
      <c r="K64" s="77"/>
      <c r="L64" s="77"/>
      <c r="M64" s="86">
        <f t="shared" ref="M64:M65" si="44">SUM(H64+I64+J64+(36*(K64+L64)))</f>
        <v>0</v>
      </c>
      <c r="N64" s="75"/>
      <c r="O64" s="76"/>
      <c r="P64" s="76"/>
      <c r="Q64" s="77"/>
      <c r="R64" s="77"/>
      <c r="S64" s="86">
        <f t="shared" ref="S64:S65" si="45">SUM(N64+O64+P64+(60*(Q64+R64)))</f>
        <v>0</v>
      </c>
      <c r="T64" s="87"/>
      <c r="U64" s="88"/>
      <c r="V64" s="88"/>
      <c r="W64" s="89"/>
      <c r="X64" s="89"/>
      <c r="Y64" s="90">
        <f t="shared" ref="Y64:Y65" si="46">SUM(T64+U64+V64+(120*(W64+X64)))</f>
        <v>0</v>
      </c>
      <c r="Z64" s="87"/>
      <c r="AA64" s="88"/>
      <c r="AB64" s="88"/>
      <c r="AC64" s="89"/>
      <c r="AD64" s="89"/>
      <c r="AE64" s="117">
        <f t="shared" ref="AE64:AE65" si="47">SUM(Z64+AA64+AB64+(240*(AC64+AD64)))</f>
        <v>0</v>
      </c>
      <c r="AF64" s="320" t="str">
        <f>A64</f>
        <v>Kutztown Jr High School (Middle School)
10 Deisher Ln, Kutztown, PA 19530-9288</v>
      </c>
    </row>
    <row r="65" spans="1:34" ht="27" customHeight="1" thickBot="1" x14ac:dyDescent="0.25">
      <c r="A65" s="302"/>
      <c r="B65" s="326"/>
      <c r="C65" s="308"/>
      <c r="D65" s="308"/>
      <c r="E65" s="422" t="s">
        <v>228</v>
      </c>
      <c r="F65" s="180"/>
      <c r="G65" s="60"/>
      <c r="H65" s="66"/>
      <c r="I65" s="67"/>
      <c r="J65" s="67"/>
      <c r="K65" s="68"/>
      <c r="L65" s="68"/>
      <c r="M65" s="91">
        <f t="shared" si="44"/>
        <v>0</v>
      </c>
      <c r="N65" s="66"/>
      <c r="O65" s="67"/>
      <c r="P65" s="67"/>
      <c r="Q65" s="68"/>
      <c r="R65" s="68"/>
      <c r="S65" s="91">
        <f t="shared" si="45"/>
        <v>0</v>
      </c>
      <c r="T65" s="92"/>
      <c r="U65" s="93"/>
      <c r="V65" s="93"/>
      <c r="W65" s="94"/>
      <c r="X65" s="94"/>
      <c r="Y65" s="95">
        <f t="shared" si="46"/>
        <v>0</v>
      </c>
      <c r="Z65" s="92"/>
      <c r="AA65" s="93"/>
      <c r="AB65" s="93"/>
      <c r="AC65" s="94"/>
      <c r="AD65" s="94"/>
      <c r="AE65" s="114">
        <f t="shared" si="47"/>
        <v>0</v>
      </c>
      <c r="AF65" s="318"/>
      <c r="AH65" s="171"/>
    </row>
    <row r="66" spans="1:34" ht="27" customHeight="1" thickTop="1" x14ac:dyDescent="0.2">
      <c r="A66" s="301" t="s">
        <v>75</v>
      </c>
      <c r="B66" s="304">
        <v>45839</v>
      </c>
      <c r="C66" s="307">
        <v>10</v>
      </c>
      <c r="D66" s="307" t="s">
        <v>80</v>
      </c>
      <c r="E66" s="419" t="s">
        <v>11</v>
      </c>
      <c r="F66" s="187"/>
      <c r="G66" s="63"/>
      <c r="H66" s="75"/>
      <c r="I66" s="76"/>
      <c r="J66" s="76"/>
      <c r="K66" s="77"/>
      <c r="L66" s="77"/>
      <c r="M66" s="86">
        <f t="shared" ref="M66:M67" si="48">SUM(H66+I66+J66+(36*(K66+L66)))</f>
        <v>0</v>
      </c>
      <c r="N66" s="75"/>
      <c r="O66" s="76"/>
      <c r="P66" s="76"/>
      <c r="Q66" s="77"/>
      <c r="R66" s="77"/>
      <c r="S66" s="86">
        <f t="shared" ref="S66:S67" si="49">SUM(N66+O66+P66+(60*(Q66+R66)))</f>
        <v>0</v>
      </c>
      <c r="T66" s="87"/>
      <c r="U66" s="88"/>
      <c r="V66" s="88"/>
      <c r="W66" s="89"/>
      <c r="X66" s="89"/>
      <c r="Y66" s="90">
        <f t="shared" ref="Y66:Y67" si="50">SUM(T66+U66+V66+(120*(W66+X66)))</f>
        <v>0</v>
      </c>
      <c r="Z66" s="87"/>
      <c r="AA66" s="88"/>
      <c r="AB66" s="88"/>
      <c r="AC66" s="89"/>
      <c r="AD66" s="89"/>
      <c r="AE66" s="117">
        <f t="shared" ref="AE66:AE67" si="51">SUM(Z66+AA66+AB66+(240*(AC66+AD66)))</f>
        <v>0</v>
      </c>
      <c r="AF66" s="320" t="str">
        <f>A66</f>
        <v>Brandywine Heights Intermediate-MS
200 W Weis St, Topton, PA 19562</v>
      </c>
    </row>
    <row r="67" spans="1:34" ht="27" customHeight="1" thickBot="1" x14ac:dyDescent="0.25">
      <c r="A67" s="302"/>
      <c r="B67" s="305"/>
      <c r="C67" s="308"/>
      <c r="D67" s="308"/>
      <c r="E67" s="422" t="s">
        <v>228</v>
      </c>
      <c r="F67" s="181"/>
      <c r="G67" s="60"/>
      <c r="H67" s="66"/>
      <c r="I67" s="67"/>
      <c r="J67" s="67"/>
      <c r="K67" s="68"/>
      <c r="L67" s="68"/>
      <c r="M67" s="91">
        <f t="shared" si="48"/>
        <v>0</v>
      </c>
      <c r="N67" s="66"/>
      <c r="O67" s="67"/>
      <c r="P67" s="67"/>
      <c r="Q67" s="68"/>
      <c r="R67" s="68"/>
      <c r="S67" s="91">
        <f t="shared" si="49"/>
        <v>0</v>
      </c>
      <c r="T67" s="92"/>
      <c r="U67" s="93"/>
      <c r="V67" s="93"/>
      <c r="W67" s="94"/>
      <c r="X67" s="94"/>
      <c r="Y67" s="95">
        <f t="shared" si="50"/>
        <v>0</v>
      </c>
      <c r="Z67" s="92"/>
      <c r="AA67" s="93"/>
      <c r="AB67" s="93"/>
      <c r="AC67" s="94"/>
      <c r="AD67" s="94"/>
      <c r="AE67" s="114">
        <f t="shared" si="51"/>
        <v>0</v>
      </c>
      <c r="AF67" s="318"/>
      <c r="AH67" s="171"/>
    </row>
    <row r="68" spans="1:34" ht="26" customHeight="1" thickTop="1" thickBot="1" x14ac:dyDescent="0.25">
      <c r="A68" s="172"/>
      <c r="B68" s="173"/>
      <c r="C68" s="174"/>
      <c r="D68" s="174"/>
      <c r="E68" s="410"/>
      <c r="F68" s="175"/>
      <c r="G68" s="176"/>
      <c r="H68" s="154"/>
      <c r="I68" s="154"/>
      <c r="J68" s="154"/>
      <c r="K68" s="154"/>
      <c r="L68" s="154"/>
      <c r="M68" s="154"/>
      <c r="N68" s="154"/>
      <c r="O68" s="154"/>
      <c r="P68" s="154"/>
      <c r="Q68" s="154"/>
      <c r="R68" s="154"/>
      <c r="S68" s="154"/>
      <c r="T68" s="154"/>
      <c r="U68" s="154"/>
      <c r="V68" s="154"/>
      <c r="W68" s="154"/>
      <c r="X68" s="154"/>
      <c r="Y68" s="154"/>
      <c r="Z68" s="154"/>
      <c r="AA68" s="154"/>
      <c r="AB68" s="154"/>
      <c r="AC68" s="154"/>
      <c r="AD68" s="154"/>
      <c r="AE68" s="154"/>
      <c r="AF68" s="178"/>
    </row>
    <row r="69" spans="1:34" ht="26" customHeight="1" thickTop="1" thickBot="1" x14ac:dyDescent="0.25">
      <c r="A69" s="157"/>
      <c r="B69" s="158"/>
      <c r="C69" s="157"/>
      <c r="D69" s="157"/>
      <c r="E69" s="412"/>
      <c r="G69" s="159"/>
      <c r="H69" s="160"/>
      <c r="I69" s="160"/>
      <c r="J69" s="160"/>
      <c r="K69" s="160"/>
      <c r="L69" s="160"/>
      <c r="M69" s="160"/>
      <c r="N69" s="160"/>
      <c r="O69" s="160"/>
      <c r="P69" s="160"/>
      <c r="Q69" s="160"/>
      <c r="R69" s="160"/>
      <c r="S69" s="160"/>
      <c r="T69" s="160"/>
      <c r="U69" s="160"/>
      <c r="V69" s="160"/>
      <c r="W69" s="160"/>
      <c r="X69" s="160"/>
      <c r="Y69" s="160"/>
      <c r="Z69" s="160"/>
      <c r="AA69" s="160"/>
      <c r="AB69" s="160"/>
      <c r="AC69" s="160"/>
      <c r="AD69" s="160"/>
      <c r="AE69" s="160"/>
      <c r="AF69" s="157"/>
    </row>
    <row r="70" spans="1:34" s="156" customFormat="1" ht="24" customHeight="1" thickTop="1" thickBot="1" x14ac:dyDescent="0.25">
      <c r="A70" s="161"/>
      <c r="B70" s="162"/>
      <c r="C70" s="162"/>
      <c r="D70" s="162"/>
      <c r="E70" s="414"/>
      <c r="F70" s="163"/>
      <c r="G70" s="313" t="s">
        <v>70</v>
      </c>
      <c r="H70" s="315" t="s">
        <v>2</v>
      </c>
      <c r="I70" s="316"/>
      <c r="J70" s="316"/>
      <c r="K70" s="316"/>
      <c r="L70" s="316"/>
      <c r="M70" s="317"/>
      <c r="N70" s="315" t="s">
        <v>7</v>
      </c>
      <c r="O70" s="316"/>
      <c r="P70" s="316"/>
      <c r="Q70" s="316"/>
      <c r="R70" s="316"/>
      <c r="S70" s="317"/>
      <c r="T70" s="315" t="s">
        <v>62</v>
      </c>
      <c r="U70" s="316"/>
      <c r="V70" s="316"/>
      <c r="W70" s="316"/>
      <c r="X70" s="316"/>
      <c r="Y70" s="317"/>
      <c r="Z70" s="315" t="s">
        <v>58</v>
      </c>
      <c r="AA70" s="316"/>
      <c r="AB70" s="316"/>
      <c r="AC70" s="316"/>
      <c r="AD70" s="316"/>
      <c r="AE70" s="317"/>
    </row>
    <row r="71" spans="1:34" s="171" customFormat="1" ht="84" customHeight="1" thickTop="1" thickBot="1" x14ac:dyDescent="0.25">
      <c r="A71" s="190" t="s">
        <v>61</v>
      </c>
      <c r="B71" s="191" t="s">
        <v>5</v>
      </c>
      <c r="C71" s="192" t="s">
        <v>67</v>
      </c>
      <c r="D71" s="192" t="s">
        <v>224</v>
      </c>
      <c r="E71" s="191" t="s">
        <v>4</v>
      </c>
      <c r="F71" s="191" t="s">
        <v>229</v>
      </c>
      <c r="G71" s="314"/>
      <c r="H71" s="193" t="s">
        <v>8</v>
      </c>
      <c r="I71" s="194" t="s">
        <v>9</v>
      </c>
      <c r="J71" s="194" t="s">
        <v>68</v>
      </c>
      <c r="K71" s="195" t="s">
        <v>1</v>
      </c>
      <c r="L71" s="195" t="s">
        <v>60</v>
      </c>
      <c r="M71" s="196" t="s">
        <v>0</v>
      </c>
      <c r="N71" s="193" t="s">
        <v>8</v>
      </c>
      <c r="O71" s="194" t="s">
        <v>9</v>
      </c>
      <c r="P71" s="194" t="s">
        <v>68</v>
      </c>
      <c r="Q71" s="195" t="s">
        <v>1</v>
      </c>
      <c r="R71" s="195" t="s">
        <v>60</v>
      </c>
      <c r="S71" s="196" t="s">
        <v>0</v>
      </c>
      <c r="T71" s="193" t="s">
        <v>8</v>
      </c>
      <c r="U71" s="194" t="s">
        <v>9</v>
      </c>
      <c r="V71" s="194" t="s">
        <v>68</v>
      </c>
      <c r="W71" s="195" t="s">
        <v>1</v>
      </c>
      <c r="X71" s="195" t="s">
        <v>60</v>
      </c>
      <c r="Y71" s="196" t="s">
        <v>0</v>
      </c>
      <c r="Z71" s="193" t="s">
        <v>8</v>
      </c>
      <c r="AA71" s="194" t="s">
        <v>9</v>
      </c>
      <c r="AB71" s="194" t="s">
        <v>68</v>
      </c>
      <c r="AC71" s="195" t="s">
        <v>1</v>
      </c>
      <c r="AD71" s="195" t="s">
        <v>60</v>
      </c>
      <c r="AE71" s="196" t="s">
        <v>0</v>
      </c>
      <c r="AF71" s="191" t="s">
        <v>77</v>
      </c>
    </row>
    <row r="72" spans="1:34" ht="26" customHeight="1" thickTop="1" thickBot="1" x14ac:dyDescent="0.25">
      <c r="A72" s="197"/>
      <c r="B72" s="198"/>
      <c r="C72" s="199"/>
      <c r="D72" s="200"/>
      <c r="E72" s="408"/>
      <c r="F72" s="201"/>
      <c r="G72" s="202"/>
      <c r="H72" s="112"/>
      <c r="I72" s="112"/>
      <c r="J72" s="112"/>
      <c r="K72" s="112"/>
      <c r="L72" s="112"/>
      <c r="M72" s="112"/>
      <c r="N72" s="112"/>
      <c r="O72" s="112"/>
      <c r="P72" s="112"/>
      <c r="Q72" s="112"/>
      <c r="R72" s="112"/>
      <c r="S72" s="112"/>
      <c r="T72" s="112"/>
      <c r="U72" s="112"/>
      <c r="V72" s="112"/>
      <c r="W72" s="112"/>
      <c r="X72" s="112"/>
      <c r="Y72" s="112"/>
      <c r="Z72" s="112"/>
      <c r="AA72" s="112"/>
      <c r="AB72" s="112"/>
      <c r="AC72" s="112"/>
      <c r="AD72" s="112"/>
      <c r="AE72" s="112"/>
      <c r="AF72" s="203"/>
    </row>
    <row r="73" spans="1:34" ht="26" customHeight="1" thickTop="1" x14ac:dyDescent="0.2">
      <c r="A73" s="301" t="s">
        <v>243</v>
      </c>
      <c r="B73" s="323">
        <v>45839</v>
      </c>
      <c r="C73" s="307">
        <v>10</v>
      </c>
      <c r="D73" s="307" t="s">
        <v>50</v>
      </c>
      <c r="E73" s="419" t="s">
        <v>11</v>
      </c>
      <c r="F73" s="187"/>
      <c r="G73" s="63"/>
      <c r="H73" s="75"/>
      <c r="I73" s="76"/>
      <c r="J73" s="76"/>
      <c r="K73" s="77"/>
      <c r="L73" s="77"/>
      <c r="M73" s="86">
        <f t="shared" ref="M73:M84" si="52">SUM(H73+I73+J73+(36*(K73+L73)))</f>
        <v>0</v>
      </c>
      <c r="N73" s="75"/>
      <c r="O73" s="76"/>
      <c r="P73" s="76"/>
      <c r="Q73" s="77"/>
      <c r="R73" s="77"/>
      <c r="S73" s="86">
        <f t="shared" ref="S73:S84" si="53">SUM(N73+O73+P73+(60*(Q73+R73)))</f>
        <v>0</v>
      </c>
      <c r="T73" s="87"/>
      <c r="U73" s="88"/>
      <c r="V73" s="88"/>
      <c r="W73" s="89"/>
      <c r="X73" s="89"/>
      <c r="Y73" s="90">
        <f t="shared" ref="Y73:Y84" si="54">SUM(T73+U73+V73+(120*(W73+X73)))</f>
        <v>0</v>
      </c>
      <c r="Z73" s="87"/>
      <c r="AA73" s="88"/>
      <c r="AB73" s="88"/>
      <c r="AC73" s="89"/>
      <c r="AD73" s="89"/>
      <c r="AE73" s="117">
        <f t="shared" ref="AE73:AE84" si="55">SUM(Z73+AA73+AB73+(240*(AC73+AD73)))</f>
        <v>0</v>
      </c>
      <c r="AF73" s="320" t="str">
        <f>A73</f>
        <v>Central Susquehanna IU 16 Admin Bldg
90 Lawton Ln, Milton, PA 17847</v>
      </c>
    </row>
    <row r="74" spans="1:34" ht="26" customHeight="1" x14ac:dyDescent="0.2">
      <c r="A74" s="302"/>
      <c r="B74" s="324"/>
      <c r="C74" s="308"/>
      <c r="D74" s="308"/>
      <c r="E74" s="422" t="s">
        <v>228</v>
      </c>
      <c r="F74" s="180"/>
      <c r="G74" s="59"/>
      <c r="H74" s="74"/>
      <c r="I74" s="72"/>
      <c r="J74" s="72"/>
      <c r="K74" s="73"/>
      <c r="L74" s="73"/>
      <c r="M74" s="97">
        <f t="shared" si="52"/>
        <v>0</v>
      </c>
      <c r="N74" s="74"/>
      <c r="O74" s="72"/>
      <c r="P74" s="72"/>
      <c r="Q74" s="73"/>
      <c r="R74" s="73"/>
      <c r="S74" s="97">
        <f t="shared" si="53"/>
        <v>0</v>
      </c>
      <c r="T74" s="98"/>
      <c r="U74" s="99"/>
      <c r="V74" s="99"/>
      <c r="W74" s="100"/>
      <c r="X74" s="100"/>
      <c r="Y74" s="101">
        <f t="shared" si="54"/>
        <v>0</v>
      </c>
      <c r="Z74" s="98"/>
      <c r="AA74" s="99"/>
      <c r="AB74" s="99"/>
      <c r="AC74" s="100"/>
      <c r="AD74" s="100"/>
      <c r="AE74" s="116">
        <f t="shared" si="55"/>
        <v>0</v>
      </c>
      <c r="AF74" s="318"/>
    </row>
    <row r="75" spans="1:34" ht="26" customHeight="1" x14ac:dyDescent="0.2">
      <c r="A75" s="302"/>
      <c r="B75" s="324"/>
      <c r="C75" s="308"/>
      <c r="D75" s="308"/>
      <c r="E75" s="420" t="s">
        <v>232</v>
      </c>
      <c r="F75" s="180"/>
      <c r="G75" s="60"/>
      <c r="H75" s="66"/>
      <c r="I75" s="67"/>
      <c r="J75" s="67"/>
      <c r="K75" s="68"/>
      <c r="L75" s="68"/>
      <c r="M75" s="91">
        <f t="shared" si="52"/>
        <v>0</v>
      </c>
      <c r="N75" s="66"/>
      <c r="O75" s="67"/>
      <c r="P75" s="67"/>
      <c r="Q75" s="68"/>
      <c r="R75" s="68"/>
      <c r="S75" s="91">
        <f t="shared" si="53"/>
        <v>0</v>
      </c>
      <c r="T75" s="92"/>
      <c r="U75" s="93"/>
      <c r="V75" s="93"/>
      <c r="W75" s="94"/>
      <c r="X75" s="94"/>
      <c r="Y75" s="95">
        <f t="shared" si="54"/>
        <v>0</v>
      </c>
      <c r="Z75" s="92"/>
      <c r="AA75" s="93"/>
      <c r="AB75" s="93"/>
      <c r="AC75" s="94"/>
      <c r="AD75" s="94"/>
      <c r="AE75" s="114">
        <f t="shared" si="55"/>
        <v>0</v>
      </c>
      <c r="AF75" s="318"/>
    </row>
    <row r="76" spans="1:34" ht="26" customHeight="1" thickBot="1" x14ac:dyDescent="0.25">
      <c r="A76" s="302"/>
      <c r="B76" s="324"/>
      <c r="C76" s="308"/>
      <c r="D76" s="308"/>
      <c r="E76" s="420" t="s">
        <v>233</v>
      </c>
      <c r="F76" s="180"/>
      <c r="G76" s="60"/>
      <c r="H76" s="66"/>
      <c r="I76" s="67"/>
      <c r="J76" s="67"/>
      <c r="K76" s="68"/>
      <c r="L76" s="68"/>
      <c r="M76" s="91">
        <f t="shared" si="52"/>
        <v>0</v>
      </c>
      <c r="N76" s="66"/>
      <c r="O76" s="67"/>
      <c r="P76" s="67"/>
      <c r="Q76" s="68"/>
      <c r="R76" s="68"/>
      <c r="S76" s="91">
        <f t="shared" si="53"/>
        <v>0</v>
      </c>
      <c r="T76" s="92"/>
      <c r="U76" s="93"/>
      <c r="V76" s="93"/>
      <c r="W76" s="94"/>
      <c r="X76" s="94"/>
      <c r="Y76" s="95">
        <f t="shared" si="54"/>
        <v>0</v>
      </c>
      <c r="Z76" s="92"/>
      <c r="AA76" s="93"/>
      <c r="AB76" s="93"/>
      <c r="AC76" s="94"/>
      <c r="AD76" s="94"/>
      <c r="AE76" s="114">
        <f t="shared" si="55"/>
        <v>0</v>
      </c>
      <c r="AF76" s="318"/>
    </row>
    <row r="77" spans="1:34" ht="26" customHeight="1" thickTop="1" x14ac:dyDescent="0.2">
      <c r="A77" s="302"/>
      <c r="B77" s="324"/>
      <c r="C77" s="308"/>
      <c r="D77" s="322" t="s">
        <v>57</v>
      </c>
      <c r="E77" s="419" t="s">
        <v>11</v>
      </c>
      <c r="F77" s="204"/>
      <c r="G77" s="64"/>
      <c r="H77" s="80"/>
      <c r="I77" s="78"/>
      <c r="J77" s="78"/>
      <c r="K77" s="79"/>
      <c r="L77" s="79"/>
      <c r="M77" s="102">
        <f t="shared" si="52"/>
        <v>0</v>
      </c>
      <c r="N77" s="80"/>
      <c r="O77" s="78"/>
      <c r="P77" s="78"/>
      <c r="Q77" s="79"/>
      <c r="R77" s="79"/>
      <c r="S77" s="102">
        <f t="shared" si="53"/>
        <v>0</v>
      </c>
      <c r="T77" s="103"/>
      <c r="U77" s="104"/>
      <c r="V77" s="104"/>
      <c r="W77" s="105"/>
      <c r="X77" s="105"/>
      <c r="Y77" s="106">
        <f t="shared" si="54"/>
        <v>0</v>
      </c>
      <c r="Z77" s="103"/>
      <c r="AA77" s="104"/>
      <c r="AB77" s="104"/>
      <c r="AC77" s="105"/>
      <c r="AD77" s="105"/>
      <c r="AE77" s="113">
        <f t="shared" si="55"/>
        <v>0</v>
      </c>
      <c r="AF77" s="318"/>
    </row>
    <row r="78" spans="1:34" ht="26" customHeight="1" x14ac:dyDescent="0.2">
      <c r="A78" s="302"/>
      <c r="B78" s="324"/>
      <c r="C78" s="308"/>
      <c r="D78" s="308"/>
      <c r="E78" s="422" t="s">
        <v>228</v>
      </c>
      <c r="F78" s="180"/>
      <c r="G78" s="59"/>
      <c r="H78" s="74"/>
      <c r="I78" s="72"/>
      <c r="J78" s="72"/>
      <c r="K78" s="73"/>
      <c r="L78" s="73"/>
      <c r="M78" s="97">
        <f t="shared" si="52"/>
        <v>0</v>
      </c>
      <c r="N78" s="74"/>
      <c r="O78" s="72"/>
      <c r="P78" s="72"/>
      <c r="Q78" s="73"/>
      <c r="R78" s="73"/>
      <c r="S78" s="97">
        <f t="shared" si="53"/>
        <v>0</v>
      </c>
      <c r="T78" s="98"/>
      <c r="U78" s="99"/>
      <c r="V78" s="99"/>
      <c r="W78" s="100"/>
      <c r="X78" s="100"/>
      <c r="Y78" s="101">
        <f t="shared" si="54"/>
        <v>0</v>
      </c>
      <c r="Z78" s="98"/>
      <c r="AA78" s="99"/>
      <c r="AB78" s="99"/>
      <c r="AC78" s="100"/>
      <c r="AD78" s="100"/>
      <c r="AE78" s="116">
        <f t="shared" si="55"/>
        <v>0</v>
      </c>
      <c r="AF78" s="318"/>
    </row>
    <row r="79" spans="1:34" ht="26" customHeight="1" x14ac:dyDescent="0.2">
      <c r="A79" s="302"/>
      <c r="B79" s="324"/>
      <c r="C79" s="308"/>
      <c r="D79" s="308"/>
      <c r="E79" s="420" t="s">
        <v>232</v>
      </c>
      <c r="F79" s="180"/>
      <c r="G79" s="60"/>
      <c r="H79" s="66"/>
      <c r="I79" s="67"/>
      <c r="J79" s="67"/>
      <c r="K79" s="68"/>
      <c r="L79" s="68"/>
      <c r="M79" s="91">
        <f t="shared" si="52"/>
        <v>0</v>
      </c>
      <c r="N79" s="66"/>
      <c r="O79" s="67"/>
      <c r="P79" s="67"/>
      <c r="Q79" s="68"/>
      <c r="R79" s="68"/>
      <c r="S79" s="91">
        <f t="shared" si="53"/>
        <v>0</v>
      </c>
      <c r="T79" s="92"/>
      <c r="U79" s="93"/>
      <c r="V79" s="93"/>
      <c r="W79" s="94"/>
      <c r="X79" s="94"/>
      <c r="Y79" s="95">
        <f t="shared" si="54"/>
        <v>0</v>
      </c>
      <c r="Z79" s="92"/>
      <c r="AA79" s="93"/>
      <c r="AB79" s="93"/>
      <c r="AC79" s="94"/>
      <c r="AD79" s="94"/>
      <c r="AE79" s="114">
        <f t="shared" si="55"/>
        <v>0</v>
      </c>
      <c r="AF79" s="318"/>
    </row>
    <row r="80" spans="1:34" ht="26" customHeight="1" thickBot="1" x14ac:dyDescent="0.25">
      <c r="A80" s="302"/>
      <c r="B80" s="324"/>
      <c r="C80" s="308"/>
      <c r="D80" s="308"/>
      <c r="E80" s="420" t="s">
        <v>233</v>
      </c>
      <c r="F80" s="180"/>
      <c r="G80" s="60"/>
      <c r="H80" s="66"/>
      <c r="I80" s="67"/>
      <c r="J80" s="67"/>
      <c r="K80" s="68"/>
      <c r="L80" s="68"/>
      <c r="M80" s="91">
        <f t="shared" si="52"/>
        <v>0</v>
      </c>
      <c r="N80" s="66"/>
      <c r="O80" s="67"/>
      <c r="P80" s="67"/>
      <c r="Q80" s="68"/>
      <c r="R80" s="68"/>
      <c r="S80" s="91">
        <f t="shared" si="53"/>
        <v>0</v>
      </c>
      <c r="T80" s="92"/>
      <c r="U80" s="93"/>
      <c r="V80" s="93"/>
      <c r="W80" s="94"/>
      <c r="X80" s="94"/>
      <c r="Y80" s="95">
        <f t="shared" si="54"/>
        <v>0</v>
      </c>
      <c r="Z80" s="92"/>
      <c r="AA80" s="93"/>
      <c r="AB80" s="93"/>
      <c r="AC80" s="94"/>
      <c r="AD80" s="94"/>
      <c r="AE80" s="114">
        <f t="shared" si="55"/>
        <v>0</v>
      </c>
      <c r="AF80" s="318"/>
    </row>
    <row r="81" spans="1:32" ht="26" customHeight="1" thickTop="1" x14ac:dyDescent="0.2">
      <c r="A81" s="302"/>
      <c r="B81" s="324"/>
      <c r="C81" s="308"/>
      <c r="D81" s="322" t="s">
        <v>69</v>
      </c>
      <c r="E81" s="419" t="s">
        <v>11</v>
      </c>
      <c r="F81" s="204"/>
      <c r="G81" s="64"/>
      <c r="H81" s="80"/>
      <c r="I81" s="78"/>
      <c r="J81" s="78"/>
      <c r="K81" s="79"/>
      <c r="L81" s="79"/>
      <c r="M81" s="102">
        <f t="shared" si="52"/>
        <v>0</v>
      </c>
      <c r="N81" s="80"/>
      <c r="O81" s="78"/>
      <c r="P81" s="78"/>
      <c r="Q81" s="79"/>
      <c r="R81" s="79"/>
      <c r="S81" s="102">
        <f t="shared" si="53"/>
        <v>0</v>
      </c>
      <c r="T81" s="103"/>
      <c r="U81" s="104"/>
      <c r="V81" s="104"/>
      <c r="W81" s="105"/>
      <c r="X81" s="105"/>
      <c r="Y81" s="106">
        <f t="shared" si="54"/>
        <v>0</v>
      </c>
      <c r="Z81" s="103"/>
      <c r="AA81" s="104"/>
      <c r="AB81" s="104"/>
      <c r="AC81" s="105"/>
      <c r="AD81" s="105"/>
      <c r="AE81" s="113">
        <f t="shared" si="55"/>
        <v>0</v>
      </c>
      <c r="AF81" s="318"/>
    </row>
    <row r="82" spans="1:32" ht="26" customHeight="1" x14ac:dyDescent="0.2">
      <c r="A82" s="302"/>
      <c r="B82" s="324"/>
      <c r="C82" s="308"/>
      <c r="D82" s="308"/>
      <c r="E82" s="422" t="s">
        <v>228</v>
      </c>
      <c r="F82" s="180"/>
      <c r="G82" s="59"/>
      <c r="H82" s="74"/>
      <c r="I82" s="72"/>
      <c r="J82" s="72"/>
      <c r="K82" s="73"/>
      <c r="L82" s="73"/>
      <c r="M82" s="97">
        <f t="shared" si="52"/>
        <v>0</v>
      </c>
      <c r="N82" s="74"/>
      <c r="O82" s="72"/>
      <c r="P82" s="72"/>
      <c r="Q82" s="73"/>
      <c r="R82" s="73"/>
      <c r="S82" s="97">
        <f t="shared" si="53"/>
        <v>0</v>
      </c>
      <c r="T82" s="98"/>
      <c r="U82" s="99"/>
      <c r="V82" s="99"/>
      <c r="W82" s="100"/>
      <c r="X82" s="100"/>
      <c r="Y82" s="101">
        <f t="shared" si="54"/>
        <v>0</v>
      </c>
      <c r="Z82" s="98"/>
      <c r="AA82" s="99"/>
      <c r="AB82" s="99"/>
      <c r="AC82" s="100"/>
      <c r="AD82" s="100"/>
      <c r="AE82" s="116">
        <f t="shared" si="55"/>
        <v>0</v>
      </c>
      <c r="AF82" s="318"/>
    </row>
    <row r="83" spans="1:32" ht="26" customHeight="1" x14ac:dyDescent="0.2">
      <c r="A83" s="302"/>
      <c r="B83" s="324"/>
      <c r="C83" s="308"/>
      <c r="D83" s="308"/>
      <c r="E83" s="420" t="s">
        <v>232</v>
      </c>
      <c r="F83" s="180"/>
      <c r="G83" s="60"/>
      <c r="H83" s="66"/>
      <c r="I83" s="67"/>
      <c r="J83" s="67"/>
      <c r="K83" s="68"/>
      <c r="L83" s="68"/>
      <c r="M83" s="91">
        <f t="shared" si="52"/>
        <v>0</v>
      </c>
      <c r="N83" s="66"/>
      <c r="O83" s="67"/>
      <c r="P83" s="67"/>
      <c r="Q83" s="68"/>
      <c r="R83" s="68"/>
      <c r="S83" s="91">
        <f t="shared" si="53"/>
        <v>0</v>
      </c>
      <c r="T83" s="92"/>
      <c r="U83" s="93"/>
      <c r="V83" s="93"/>
      <c r="W83" s="94"/>
      <c r="X83" s="94"/>
      <c r="Y83" s="95">
        <f t="shared" si="54"/>
        <v>0</v>
      </c>
      <c r="Z83" s="92"/>
      <c r="AA83" s="93"/>
      <c r="AB83" s="93"/>
      <c r="AC83" s="94"/>
      <c r="AD83" s="94"/>
      <c r="AE83" s="114">
        <f t="shared" si="55"/>
        <v>0</v>
      </c>
      <c r="AF83" s="318"/>
    </row>
    <row r="84" spans="1:32" ht="26" customHeight="1" thickBot="1" x14ac:dyDescent="0.25">
      <c r="A84" s="302"/>
      <c r="B84" s="324"/>
      <c r="C84" s="308"/>
      <c r="D84" s="308"/>
      <c r="E84" s="420" t="s">
        <v>233</v>
      </c>
      <c r="F84" s="180"/>
      <c r="G84" s="60"/>
      <c r="H84" s="66"/>
      <c r="I84" s="67"/>
      <c r="J84" s="67"/>
      <c r="K84" s="68"/>
      <c r="L84" s="68"/>
      <c r="M84" s="91">
        <f t="shared" si="52"/>
        <v>0</v>
      </c>
      <c r="N84" s="66"/>
      <c r="O84" s="67"/>
      <c r="P84" s="67"/>
      <c r="Q84" s="68"/>
      <c r="R84" s="68"/>
      <c r="S84" s="91">
        <f t="shared" si="53"/>
        <v>0</v>
      </c>
      <c r="T84" s="92"/>
      <c r="U84" s="93"/>
      <c r="V84" s="93"/>
      <c r="W84" s="94"/>
      <c r="X84" s="94"/>
      <c r="Y84" s="95">
        <f t="shared" si="54"/>
        <v>0</v>
      </c>
      <c r="Z84" s="92"/>
      <c r="AA84" s="93"/>
      <c r="AB84" s="93"/>
      <c r="AC84" s="94"/>
      <c r="AD84" s="94"/>
      <c r="AE84" s="114">
        <f t="shared" si="55"/>
        <v>0</v>
      </c>
      <c r="AF84" s="318"/>
    </row>
    <row r="85" spans="1:32" ht="76" customHeight="1" thickTop="1" thickBot="1" x14ac:dyDescent="0.25">
      <c r="A85" s="185" t="s">
        <v>250</v>
      </c>
      <c r="B85" s="189">
        <v>45839</v>
      </c>
      <c r="C85" s="186">
        <v>1</v>
      </c>
      <c r="D85" s="186" t="s">
        <v>50</v>
      </c>
      <c r="E85" s="419" t="s">
        <v>10</v>
      </c>
      <c r="F85" s="187"/>
      <c r="G85" s="63"/>
      <c r="H85" s="75"/>
      <c r="I85" s="76"/>
      <c r="J85" s="76"/>
      <c r="K85" s="77"/>
      <c r="L85" s="77"/>
      <c r="M85" s="86">
        <f t="shared" ref="M85:M103" si="56">SUM(H85+I85+J85+(36*(K85+L85)))</f>
        <v>0</v>
      </c>
      <c r="N85" s="75"/>
      <c r="O85" s="76"/>
      <c r="P85" s="76"/>
      <c r="Q85" s="77"/>
      <c r="R85" s="77"/>
      <c r="S85" s="86">
        <f t="shared" ref="S85:S103" si="57">SUM(N85+O85+P85+(60*(Q85+R85)))</f>
        <v>0</v>
      </c>
      <c r="T85" s="87"/>
      <c r="U85" s="88"/>
      <c r="V85" s="88"/>
      <c r="W85" s="89"/>
      <c r="X85" s="89"/>
      <c r="Y85" s="90">
        <f t="shared" ref="Y85:Y103" si="58">SUM(T85+U85+V85+(120*(W85+X85)))</f>
        <v>0</v>
      </c>
      <c r="Z85" s="87"/>
      <c r="AA85" s="88"/>
      <c r="AB85" s="88"/>
      <c r="AC85" s="89"/>
      <c r="AD85" s="89"/>
      <c r="AE85" s="117">
        <f t="shared" ref="AE85:AE103" si="59">SUM(Z85+AA85+AB85+(240*(AC85+AD85)))</f>
        <v>0</v>
      </c>
      <c r="AF85" s="188" t="str">
        <f>A85</f>
        <v>IU16 - Center for Schools and Communities
275 Grandview Ave, Suite 200, Camp Hill, PA 17011</v>
      </c>
    </row>
    <row r="86" spans="1:32" ht="27" customHeight="1" thickTop="1" x14ac:dyDescent="0.2">
      <c r="A86" s="301" t="s">
        <v>245</v>
      </c>
      <c r="B86" s="304">
        <v>45839</v>
      </c>
      <c r="C86" s="307">
        <v>10</v>
      </c>
      <c r="D86" s="307" t="s">
        <v>50</v>
      </c>
      <c r="E86" s="405" t="s">
        <v>11</v>
      </c>
      <c r="F86" s="187"/>
      <c r="G86" s="63"/>
      <c r="H86" s="75"/>
      <c r="I86" s="76"/>
      <c r="J86" s="76"/>
      <c r="K86" s="77"/>
      <c r="L86" s="77"/>
      <c r="M86" s="86">
        <f t="shared" si="56"/>
        <v>0</v>
      </c>
      <c r="N86" s="75"/>
      <c r="O86" s="76"/>
      <c r="P86" s="76"/>
      <c r="Q86" s="77"/>
      <c r="R86" s="77"/>
      <c r="S86" s="86">
        <f t="shared" si="57"/>
        <v>0</v>
      </c>
      <c r="T86" s="87"/>
      <c r="U86" s="88"/>
      <c r="V86" s="88"/>
      <c r="W86" s="89"/>
      <c r="X86" s="89"/>
      <c r="Y86" s="90">
        <f t="shared" si="58"/>
        <v>0</v>
      </c>
      <c r="Z86" s="87"/>
      <c r="AA86" s="88"/>
      <c r="AB86" s="88"/>
      <c r="AC86" s="89"/>
      <c r="AD86" s="89"/>
      <c r="AE86" s="117">
        <f t="shared" si="59"/>
        <v>0</v>
      </c>
      <c r="AF86" s="320" t="str">
        <f>A86</f>
        <v>Berks County Intermediate Unit 14
1111 Commons Blvd, Reading, PA 19605</v>
      </c>
    </row>
    <row r="87" spans="1:32" ht="27" customHeight="1" x14ac:dyDescent="0.2">
      <c r="A87" s="302"/>
      <c r="B87" s="305"/>
      <c r="C87" s="308"/>
      <c r="D87" s="308"/>
      <c r="E87" s="416" t="s">
        <v>228</v>
      </c>
      <c r="F87" s="180"/>
      <c r="G87" s="60"/>
      <c r="H87" s="66"/>
      <c r="I87" s="67"/>
      <c r="J87" s="67"/>
      <c r="K87" s="68"/>
      <c r="L87" s="68"/>
      <c r="M87" s="91">
        <f t="shared" si="56"/>
        <v>0</v>
      </c>
      <c r="N87" s="66"/>
      <c r="O87" s="67"/>
      <c r="P87" s="67"/>
      <c r="Q87" s="68"/>
      <c r="R87" s="68"/>
      <c r="S87" s="91">
        <f t="shared" si="57"/>
        <v>0</v>
      </c>
      <c r="T87" s="92"/>
      <c r="U87" s="93"/>
      <c r="V87" s="93"/>
      <c r="W87" s="94"/>
      <c r="X87" s="94"/>
      <c r="Y87" s="95">
        <f t="shared" si="58"/>
        <v>0</v>
      </c>
      <c r="Z87" s="92"/>
      <c r="AA87" s="93"/>
      <c r="AB87" s="93"/>
      <c r="AC87" s="94"/>
      <c r="AD87" s="94"/>
      <c r="AE87" s="114">
        <f t="shared" si="59"/>
        <v>0</v>
      </c>
      <c r="AF87" s="318"/>
    </row>
    <row r="88" spans="1:32" ht="27" customHeight="1" x14ac:dyDescent="0.2">
      <c r="A88" s="302"/>
      <c r="B88" s="305"/>
      <c r="C88" s="308"/>
      <c r="D88" s="308"/>
      <c r="E88" s="416" t="s">
        <v>230</v>
      </c>
      <c r="F88" s="180"/>
      <c r="G88" s="60"/>
      <c r="H88" s="66"/>
      <c r="I88" s="67"/>
      <c r="J88" s="67"/>
      <c r="K88" s="68"/>
      <c r="L88" s="68"/>
      <c r="M88" s="91">
        <f t="shared" si="56"/>
        <v>0</v>
      </c>
      <c r="N88" s="66"/>
      <c r="O88" s="67"/>
      <c r="P88" s="67"/>
      <c r="Q88" s="68"/>
      <c r="R88" s="68"/>
      <c r="S88" s="91">
        <f t="shared" si="57"/>
        <v>0</v>
      </c>
      <c r="T88" s="92"/>
      <c r="U88" s="93"/>
      <c r="V88" s="93"/>
      <c r="W88" s="94"/>
      <c r="X88" s="94"/>
      <c r="Y88" s="95">
        <f t="shared" si="58"/>
        <v>0</v>
      </c>
      <c r="Z88" s="92"/>
      <c r="AA88" s="93"/>
      <c r="AB88" s="93"/>
      <c r="AC88" s="94"/>
      <c r="AD88" s="94"/>
      <c r="AE88" s="114">
        <f t="shared" si="59"/>
        <v>0</v>
      </c>
      <c r="AF88" s="318"/>
    </row>
    <row r="89" spans="1:32" ht="27" customHeight="1" x14ac:dyDescent="0.2">
      <c r="A89" s="302"/>
      <c r="B89" s="305"/>
      <c r="C89" s="308"/>
      <c r="D89" s="308"/>
      <c r="E89" s="416" t="s">
        <v>231</v>
      </c>
      <c r="F89" s="180"/>
      <c r="G89" s="60"/>
      <c r="H89" s="66"/>
      <c r="I89" s="67"/>
      <c r="J89" s="67"/>
      <c r="K89" s="68"/>
      <c r="L89" s="68"/>
      <c r="M89" s="91">
        <f t="shared" si="56"/>
        <v>0</v>
      </c>
      <c r="N89" s="66"/>
      <c r="O89" s="67"/>
      <c r="P89" s="67"/>
      <c r="Q89" s="68"/>
      <c r="R89" s="68"/>
      <c r="S89" s="91">
        <f t="shared" si="57"/>
        <v>0</v>
      </c>
      <c r="T89" s="92"/>
      <c r="U89" s="93"/>
      <c r="V89" s="93"/>
      <c r="W89" s="94"/>
      <c r="X89" s="94"/>
      <c r="Y89" s="95">
        <f t="shared" si="58"/>
        <v>0</v>
      </c>
      <c r="Z89" s="92"/>
      <c r="AA89" s="93"/>
      <c r="AB89" s="93"/>
      <c r="AC89" s="94"/>
      <c r="AD89" s="94"/>
      <c r="AE89" s="114">
        <f t="shared" si="59"/>
        <v>0</v>
      </c>
      <c r="AF89" s="318"/>
    </row>
    <row r="90" spans="1:32" ht="27" customHeight="1" x14ac:dyDescent="0.2">
      <c r="A90" s="302"/>
      <c r="B90" s="305"/>
      <c r="C90" s="308"/>
      <c r="D90" s="308"/>
      <c r="E90" s="416" t="s">
        <v>234</v>
      </c>
      <c r="F90" s="180"/>
      <c r="G90" s="60"/>
      <c r="H90" s="66"/>
      <c r="I90" s="67"/>
      <c r="J90" s="67"/>
      <c r="K90" s="68"/>
      <c r="L90" s="68"/>
      <c r="M90" s="91">
        <f t="shared" si="56"/>
        <v>0</v>
      </c>
      <c r="N90" s="66"/>
      <c r="O90" s="67"/>
      <c r="P90" s="67"/>
      <c r="Q90" s="68"/>
      <c r="R90" s="68"/>
      <c r="S90" s="91">
        <f t="shared" si="57"/>
        <v>0</v>
      </c>
      <c r="T90" s="92"/>
      <c r="U90" s="93"/>
      <c r="V90" s="93"/>
      <c r="W90" s="94"/>
      <c r="X90" s="94"/>
      <c r="Y90" s="95">
        <f t="shared" si="58"/>
        <v>0</v>
      </c>
      <c r="Z90" s="92"/>
      <c r="AA90" s="93"/>
      <c r="AB90" s="93"/>
      <c r="AC90" s="94"/>
      <c r="AD90" s="94"/>
      <c r="AE90" s="114">
        <f t="shared" si="59"/>
        <v>0</v>
      </c>
      <c r="AF90" s="318"/>
    </row>
    <row r="91" spans="1:32" ht="27" customHeight="1" x14ac:dyDescent="0.2">
      <c r="A91" s="302"/>
      <c r="B91" s="305"/>
      <c r="C91" s="308"/>
      <c r="D91" s="308"/>
      <c r="E91" s="416" t="s">
        <v>235</v>
      </c>
      <c r="F91" s="180"/>
      <c r="G91" s="60"/>
      <c r="H91" s="66"/>
      <c r="I91" s="67"/>
      <c r="J91" s="67"/>
      <c r="K91" s="68"/>
      <c r="L91" s="68"/>
      <c r="M91" s="91">
        <f t="shared" si="56"/>
        <v>0</v>
      </c>
      <c r="N91" s="66"/>
      <c r="O91" s="67"/>
      <c r="P91" s="67"/>
      <c r="Q91" s="68"/>
      <c r="R91" s="68"/>
      <c r="S91" s="91">
        <f t="shared" si="57"/>
        <v>0</v>
      </c>
      <c r="T91" s="92"/>
      <c r="U91" s="93"/>
      <c r="V91" s="93"/>
      <c r="W91" s="94"/>
      <c r="X91" s="94"/>
      <c r="Y91" s="95">
        <f t="shared" si="58"/>
        <v>0</v>
      </c>
      <c r="Z91" s="92"/>
      <c r="AA91" s="93"/>
      <c r="AB91" s="93"/>
      <c r="AC91" s="94"/>
      <c r="AD91" s="94"/>
      <c r="AE91" s="114">
        <f t="shared" si="59"/>
        <v>0</v>
      </c>
      <c r="AF91" s="318"/>
    </row>
    <row r="92" spans="1:32" ht="27" customHeight="1" x14ac:dyDescent="0.2">
      <c r="A92" s="302"/>
      <c r="B92" s="305"/>
      <c r="C92" s="308"/>
      <c r="D92" s="308"/>
      <c r="E92" s="416" t="s">
        <v>232</v>
      </c>
      <c r="F92" s="180"/>
      <c r="G92" s="60"/>
      <c r="H92" s="66"/>
      <c r="I92" s="67"/>
      <c r="J92" s="67"/>
      <c r="K92" s="68"/>
      <c r="L92" s="68"/>
      <c r="M92" s="91">
        <f t="shared" si="56"/>
        <v>0</v>
      </c>
      <c r="N92" s="66"/>
      <c r="O92" s="67"/>
      <c r="P92" s="67"/>
      <c r="Q92" s="68"/>
      <c r="R92" s="68"/>
      <c r="S92" s="91">
        <f t="shared" si="57"/>
        <v>0</v>
      </c>
      <c r="T92" s="92"/>
      <c r="U92" s="93"/>
      <c r="V92" s="93"/>
      <c r="W92" s="94"/>
      <c r="X92" s="94"/>
      <c r="Y92" s="95">
        <f t="shared" si="58"/>
        <v>0</v>
      </c>
      <c r="Z92" s="92"/>
      <c r="AA92" s="93"/>
      <c r="AB92" s="93"/>
      <c r="AC92" s="94"/>
      <c r="AD92" s="94"/>
      <c r="AE92" s="114">
        <f t="shared" si="59"/>
        <v>0</v>
      </c>
      <c r="AF92" s="318"/>
    </row>
    <row r="93" spans="1:32" ht="27" customHeight="1" thickBot="1" x14ac:dyDescent="0.25">
      <c r="A93" s="302"/>
      <c r="B93" s="305"/>
      <c r="C93" s="308"/>
      <c r="D93" s="308"/>
      <c r="E93" s="416" t="s">
        <v>233</v>
      </c>
      <c r="F93" s="180"/>
      <c r="G93" s="60"/>
      <c r="H93" s="66"/>
      <c r="I93" s="67"/>
      <c r="J93" s="67"/>
      <c r="K93" s="68"/>
      <c r="L93" s="68"/>
      <c r="M93" s="91">
        <f t="shared" si="56"/>
        <v>0</v>
      </c>
      <c r="N93" s="66"/>
      <c r="O93" s="67"/>
      <c r="P93" s="67"/>
      <c r="Q93" s="68"/>
      <c r="R93" s="68"/>
      <c r="S93" s="91">
        <f t="shared" si="57"/>
        <v>0</v>
      </c>
      <c r="T93" s="92"/>
      <c r="U93" s="93"/>
      <c r="V93" s="93"/>
      <c r="W93" s="94"/>
      <c r="X93" s="94"/>
      <c r="Y93" s="95">
        <f t="shared" si="58"/>
        <v>0</v>
      </c>
      <c r="Z93" s="92"/>
      <c r="AA93" s="93"/>
      <c r="AB93" s="93"/>
      <c r="AC93" s="94"/>
      <c r="AD93" s="94"/>
      <c r="AE93" s="114">
        <f t="shared" si="59"/>
        <v>0</v>
      </c>
      <c r="AF93" s="318"/>
    </row>
    <row r="94" spans="1:32" ht="27" customHeight="1" thickTop="1" x14ac:dyDescent="0.2">
      <c r="A94" s="302"/>
      <c r="B94" s="305"/>
      <c r="C94" s="308"/>
      <c r="D94" s="322" t="s">
        <v>149</v>
      </c>
      <c r="E94" s="405" t="s">
        <v>11</v>
      </c>
      <c r="F94" s="204"/>
      <c r="G94" s="64"/>
      <c r="H94" s="80"/>
      <c r="I94" s="78"/>
      <c r="J94" s="78"/>
      <c r="K94" s="79"/>
      <c r="L94" s="79"/>
      <c r="M94" s="102">
        <f t="shared" si="56"/>
        <v>0</v>
      </c>
      <c r="N94" s="80"/>
      <c r="O94" s="78"/>
      <c r="P94" s="78"/>
      <c r="Q94" s="79"/>
      <c r="R94" s="79"/>
      <c r="S94" s="102">
        <f t="shared" si="57"/>
        <v>0</v>
      </c>
      <c r="T94" s="103"/>
      <c r="U94" s="104"/>
      <c r="V94" s="104"/>
      <c r="W94" s="105"/>
      <c r="X94" s="105"/>
      <c r="Y94" s="106">
        <f t="shared" si="58"/>
        <v>0</v>
      </c>
      <c r="Z94" s="103"/>
      <c r="AA94" s="104"/>
      <c r="AB94" s="104"/>
      <c r="AC94" s="105"/>
      <c r="AD94" s="105"/>
      <c r="AE94" s="113">
        <f t="shared" si="59"/>
        <v>0</v>
      </c>
      <c r="AF94" s="318"/>
    </row>
    <row r="95" spans="1:32" ht="27" customHeight="1" x14ac:dyDescent="0.2">
      <c r="A95" s="302"/>
      <c r="B95" s="305"/>
      <c r="C95" s="308"/>
      <c r="D95" s="308"/>
      <c r="E95" s="416" t="s">
        <v>228</v>
      </c>
      <c r="F95" s="180"/>
      <c r="G95" s="60"/>
      <c r="H95" s="66"/>
      <c r="I95" s="67"/>
      <c r="J95" s="67"/>
      <c r="K95" s="68"/>
      <c r="L95" s="68"/>
      <c r="M95" s="91">
        <f t="shared" si="56"/>
        <v>0</v>
      </c>
      <c r="N95" s="66"/>
      <c r="O95" s="67"/>
      <c r="P95" s="67"/>
      <c r="Q95" s="68"/>
      <c r="R95" s="68"/>
      <c r="S95" s="91">
        <f t="shared" si="57"/>
        <v>0</v>
      </c>
      <c r="T95" s="92"/>
      <c r="U95" s="93"/>
      <c r="V95" s="93"/>
      <c r="W95" s="94"/>
      <c r="X95" s="94"/>
      <c r="Y95" s="95">
        <f t="shared" si="58"/>
        <v>0</v>
      </c>
      <c r="Z95" s="92"/>
      <c r="AA95" s="93"/>
      <c r="AB95" s="93"/>
      <c r="AC95" s="94"/>
      <c r="AD95" s="94"/>
      <c r="AE95" s="114">
        <f t="shared" si="59"/>
        <v>0</v>
      </c>
      <c r="AF95" s="318"/>
    </row>
    <row r="96" spans="1:32" ht="27" customHeight="1" x14ac:dyDescent="0.2">
      <c r="A96" s="302"/>
      <c r="B96" s="305"/>
      <c r="C96" s="308"/>
      <c r="D96" s="308"/>
      <c r="E96" s="416" t="s">
        <v>230</v>
      </c>
      <c r="F96" s="180"/>
      <c r="G96" s="60"/>
      <c r="H96" s="66"/>
      <c r="I96" s="67"/>
      <c r="J96" s="67"/>
      <c r="K96" s="68"/>
      <c r="L96" s="68"/>
      <c r="M96" s="91">
        <f t="shared" si="56"/>
        <v>0</v>
      </c>
      <c r="N96" s="66"/>
      <c r="O96" s="67"/>
      <c r="P96" s="67"/>
      <c r="Q96" s="68"/>
      <c r="R96" s="68"/>
      <c r="S96" s="91">
        <f t="shared" si="57"/>
        <v>0</v>
      </c>
      <c r="T96" s="92"/>
      <c r="U96" s="93"/>
      <c r="V96" s="93"/>
      <c r="W96" s="94"/>
      <c r="X96" s="94"/>
      <c r="Y96" s="95">
        <f t="shared" si="58"/>
        <v>0</v>
      </c>
      <c r="Z96" s="92"/>
      <c r="AA96" s="93"/>
      <c r="AB96" s="93"/>
      <c r="AC96" s="94"/>
      <c r="AD96" s="94"/>
      <c r="AE96" s="114">
        <f t="shared" si="59"/>
        <v>0</v>
      </c>
      <c r="AF96" s="318"/>
    </row>
    <row r="97" spans="1:32" ht="27" customHeight="1" x14ac:dyDescent="0.2">
      <c r="A97" s="302"/>
      <c r="B97" s="305"/>
      <c r="C97" s="308"/>
      <c r="D97" s="308"/>
      <c r="E97" s="416" t="s">
        <v>231</v>
      </c>
      <c r="F97" s="180"/>
      <c r="G97" s="60"/>
      <c r="H97" s="66"/>
      <c r="I97" s="67"/>
      <c r="J97" s="67"/>
      <c r="K97" s="68"/>
      <c r="L97" s="68"/>
      <c r="M97" s="91">
        <f t="shared" si="56"/>
        <v>0</v>
      </c>
      <c r="N97" s="66"/>
      <c r="O97" s="67"/>
      <c r="P97" s="67"/>
      <c r="Q97" s="68"/>
      <c r="R97" s="68"/>
      <c r="S97" s="91">
        <f t="shared" si="57"/>
        <v>0</v>
      </c>
      <c r="T97" s="92"/>
      <c r="U97" s="93"/>
      <c r="V97" s="93"/>
      <c r="W97" s="94"/>
      <c r="X97" s="94"/>
      <c r="Y97" s="95">
        <f t="shared" si="58"/>
        <v>0</v>
      </c>
      <c r="Z97" s="92"/>
      <c r="AA97" s="93"/>
      <c r="AB97" s="93"/>
      <c r="AC97" s="94"/>
      <c r="AD97" s="94"/>
      <c r="AE97" s="114">
        <f t="shared" si="59"/>
        <v>0</v>
      </c>
      <c r="AF97" s="318"/>
    </row>
    <row r="98" spans="1:32" ht="27" customHeight="1" x14ac:dyDescent="0.2">
      <c r="A98" s="302"/>
      <c r="B98" s="305"/>
      <c r="C98" s="308"/>
      <c r="D98" s="308"/>
      <c r="E98" s="416" t="s">
        <v>234</v>
      </c>
      <c r="F98" s="180"/>
      <c r="G98" s="60"/>
      <c r="H98" s="66"/>
      <c r="I98" s="67"/>
      <c r="J98" s="67"/>
      <c r="K98" s="68"/>
      <c r="L98" s="68"/>
      <c r="M98" s="91">
        <f t="shared" si="56"/>
        <v>0</v>
      </c>
      <c r="N98" s="66"/>
      <c r="O98" s="67"/>
      <c r="P98" s="67"/>
      <c r="Q98" s="68"/>
      <c r="R98" s="68"/>
      <c r="S98" s="91">
        <f t="shared" si="57"/>
        <v>0</v>
      </c>
      <c r="T98" s="92"/>
      <c r="U98" s="93"/>
      <c r="V98" s="93"/>
      <c r="W98" s="94"/>
      <c r="X98" s="94"/>
      <c r="Y98" s="95">
        <f t="shared" si="58"/>
        <v>0</v>
      </c>
      <c r="Z98" s="92"/>
      <c r="AA98" s="93"/>
      <c r="AB98" s="93"/>
      <c r="AC98" s="94"/>
      <c r="AD98" s="94"/>
      <c r="AE98" s="114">
        <f t="shared" si="59"/>
        <v>0</v>
      </c>
      <c r="AF98" s="318"/>
    </row>
    <row r="99" spans="1:32" ht="27" customHeight="1" x14ac:dyDescent="0.2">
      <c r="A99" s="302"/>
      <c r="B99" s="305"/>
      <c r="C99" s="308"/>
      <c r="D99" s="308"/>
      <c r="E99" s="416" t="s">
        <v>235</v>
      </c>
      <c r="F99" s="180"/>
      <c r="G99" s="60"/>
      <c r="H99" s="66"/>
      <c r="I99" s="67"/>
      <c r="J99" s="67"/>
      <c r="K99" s="68"/>
      <c r="L99" s="68"/>
      <c r="M99" s="91">
        <f t="shared" si="56"/>
        <v>0</v>
      </c>
      <c r="N99" s="66"/>
      <c r="O99" s="67"/>
      <c r="P99" s="67"/>
      <c r="Q99" s="68"/>
      <c r="R99" s="68"/>
      <c r="S99" s="91">
        <f t="shared" si="57"/>
        <v>0</v>
      </c>
      <c r="T99" s="92"/>
      <c r="U99" s="93"/>
      <c r="V99" s="93"/>
      <c r="W99" s="94"/>
      <c r="X99" s="94"/>
      <c r="Y99" s="95">
        <f t="shared" si="58"/>
        <v>0</v>
      </c>
      <c r="Z99" s="92"/>
      <c r="AA99" s="93"/>
      <c r="AB99" s="93"/>
      <c r="AC99" s="94"/>
      <c r="AD99" s="94"/>
      <c r="AE99" s="114">
        <f t="shared" si="59"/>
        <v>0</v>
      </c>
      <c r="AF99" s="318"/>
    </row>
    <row r="100" spans="1:32" ht="27" customHeight="1" x14ac:dyDescent="0.2">
      <c r="A100" s="302"/>
      <c r="B100" s="305"/>
      <c r="C100" s="308"/>
      <c r="D100" s="308"/>
      <c r="E100" s="416" t="s">
        <v>232</v>
      </c>
      <c r="F100" s="180"/>
      <c r="G100" s="60"/>
      <c r="H100" s="66"/>
      <c r="I100" s="67"/>
      <c r="J100" s="67"/>
      <c r="K100" s="68"/>
      <c r="L100" s="68"/>
      <c r="M100" s="91">
        <f t="shared" si="56"/>
        <v>0</v>
      </c>
      <c r="N100" s="66"/>
      <c r="O100" s="67"/>
      <c r="P100" s="67"/>
      <c r="Q100" s="68"/>
      <c r="R100" s="68"/>
      <c r="S100" s="91">
        <f t="shared" si="57"/>
        <v>0</v>
      </c>
      <c r="T100" s="92"/>
      <c r="U100" s="93"/>
      <c r="V100" s="93"/>
      <c r="W100" s="94"/>
      <c r="X100" s="94"/>
      <c r="Y100" s="95">
        <f t="shared" si="58"/>
        <v>0</v>
      </c>
      <c r="Z100" s="92"/>
      <c r="AA100" s="93"/>
      <c r="AB100" s="93"/>
      <c r="AC100" s="94"/>
      <c r="AD100" s="94"/>
      <c r="AE100" s="114">
        <f t="shared" si="59"/>
        <v>0</v>
      </c>
      <c r="AF100" s="318"/>
    </row>
    <row r="101" spans="1:32" ht="27" customHeight="1" x14ac:dyDescent="0.2">
      <c r="A101" s="302"/>
      <c r="B101" s="305"/>
      <c r="C101" s="308"/>
      <c r="D101" s="308"/>
      <c r="E101" s="416" t="s">
        <v>233</v>
      </c>
      <c r="F101" s="180"/>
      <c r="G101" s="60"/>
      <c r="H101" s="66"/>
      <c r="I101" s="67"/>
      <c r="J101" s="67"/>
      <c r="K101" s="68"/>
      <c r="L101" s="68"/>
      <c r="M101" s="91">
        <f t="shared" ref="M101:M102" si="60">SUM(H101+I101+J101+(36*(K101+L101)))</f>
        <v>0</v>
      </c>
      <c r="N101" s="66"/>
      <c r="O101" s="67"/>
      <c r="P101" s="67"/>
      <c r="Q101" s="68"/>
      <c r="R101" s="68"/>
      <c r="S101" s="91">
        <f t="shared" ref="S101:S102" si="61">SUM(N101+O101+P101+(60*(Q101+R101)))</f>
        <v>0</v>
      </c>
      <c r="T101" s="92"/>
      <c r="U101" s="93"/>
      <c r="V101" s="93"/>
      <c r="W101" s="94"/>
      <c r="X101" s="94"/>
      <c r="Y101" s="95">
        <f t="shared" ref="Y101:Y102" si="62">SUM(T101+U101+V101+(120*(W101+X101)))</f>
        <v>0</v>
      </c>
      <c r="Z101" s="92"/>
      <c r="AA101" s="93"/>
      <c r="AB101" s="93"/>
      <c r="AC101" s="94"/>
      <c r="AD101" s="94"/>
      <c r="AE101" s="114">
        <f t="shared" ref="AE101:AE102" si="63">SUM(Z101+AA101+AB101+(240*(AC101+AD101)))</f>
        <v>0</v>
      </c>
      <c r="AF101" s="318"/>
    </row>
    <row r="102" spans="1:32" ht="26" customHeight="1" x14ac:dyDescent="0.2">
      <c r="A102" s="302"/>
      <c r="B102" s="305"/>
      <c r="C102" s="308"/>
      <c r="D102" s="308"/>
      <c r="E102" s="411" t="s">
        <v>254</v>
      </c>
      <c r="F102" s="62"/>
      <c r="G102" s="60"/>
      <c r="H102" s="66"/>
      <c r="I102" s="67"/>
      <c r="J102" s="67"/>
      <c r="K102" s="68"/>
      <c r="L102" s="68"/>
      <c r="M102" s="91">
        <f t="shared" si="60"/>
        <v>0</v>
      </c>
      <c r="N102" s="66"/>
      <c r="O102" s="67"/>
      <c r="P102" s="67"/>
      <c r="Q102" s="68"/>
      <c r="R102" s="68"/>
      <c r="S102" s="91">
        <f t="shared" si="61"/>
        <v>0</v>
      </c>
      <c r="T102" s="66"/>
      <c r="U102" s="67"/>
      <c r="V102" s="67"/>
      <c r="W102" s="68"/>
      <c r="X102" s="68"/>
      <c r="Y102" s="91">
        <f t="shared" si="62"/>
        <v>0</v>
      </c>
      <c r="Z102" s="92"/>
      <c r="AA102" s="93"/>
      <c r="AB102" s="93"/>
      <c r="AC102" s="94"/>
      <c r="AD102" s="94"/>
      <c r="AE102" s="114">
        <f t="shared" si="63"/>
        <v>0</v>
      </c>
      <c r="AF102" s="318"/>
    </row>
    <row r="103" spans="1:32" ht="27" customHeight="1" thickBot="1" x14ac:dyDescent="0.25">
      <c r="A103" s="302"/>
      <c r="B103" s="305"/>
      <c r="C103" s="308"/>
      <c r="D103" s="308"/>
      <c r="E103" s="411" t="s">
        <v>6</v>
      </c>
      <c r="F103" s="62"/>
      <c r="G103" s="60"/>
      <c r="H103" s="66"/>
      <c r="I103" s="67"/>
      <c r="J103" s="67"/>
      <c r="K103" s="68"/>
      <c r="L103" s="68"/>
      <c r="M103" s="91">
        <f t="shared" si="56"/>
        <v>0</v>
      </c>
      <c r="N103" s="66"/>
      <c r="O103" s="67"/>
      <c r="P103" s="67"/>
      <c r="Q103" s="68"/>
      <c r="R103" s="68"/>
      <c r="S103" s="91">
        <f t="shared" si="57"/>
        <v>0</v>
      </c>
      <c r="T103" s="66"/>
      <c r="U103" s="67"/>
      <c r="V103" s="67"/>
      <c r="W103" s="68"/>
      <c r="X103" s="68"/>
      <c r="Y103" s="91">
        <f t="shared" si="58"/>
        <v>0</v>
      </c>
      <c r="Z103" s="92"/>
      <c r="AA103" s="93"/>
      <c r="AB103" s="93"/>
      <c r="AC103" s="94"/>
      <c r="AD103" s="94"/>
      <c r="AE103" s="114">
        <f t="shared" si="59"/>
        <v>0</v>
      </c>
      <c r="AF103" s="318"/>
    </row>
    <row r="104" spans="1:32" ht="26" customHeight="1" thickTop="1" thickBot="1" x14ac:dyDescent="0.25">
      <c r="A104" s="172"/>
      <c r="B104" s="173"/>
      <c r="C104" s="174"/>
      <c r="D104" s="174"/>
      <c r="E104" s="410"/>
      <c r="F104" s="175"/>
      <c r="G104" s="176"/>
      <c r="H104" s="154"/>
      <c r="I104" s="154"/>
      <c r="J104" s="154"/>
      <c r="K104" s="154"/>
      <c r="L104" s="154"/>
      <c r="M104" s="154"/>
      <c r="N104" s="154"/>
      <c r="O104" s="154"/>
      <c r="P104" s="154"/>
      <c r="Q104" s="154"/>
      <c r="R104" s="154"/>
      <c r="S104" s="154"/>
      <c r="T104" s="154"/>
      <c r="U104" s="154"/>
      <c r="V104" s="154"/>
      <c r="W104" s="154"/>
      <c r="X104" s="154"/>
      <c r="Y104" s="154"/>
      <c r="Z104" s="154"/>
      <c r="AA104" s="154"/>
      <c r="AB104" s="154"/>
      <c r="AC104" s="154"/>
      <c r="AD104" s="154"/>
      <c r="AE104" s="154"/>
      <c r="AF104" s="178"/>
    </row>
    <row r="105" spans="1:32" ht="26" customHeight="1" thickTop="1" thickBot="1" x14ac:dyDescent="0.25">
      <c r="A105" s="157"/>
      <c r="B105" s="158"/>
      <c r="C105" s="157"/>
      <c r="D105" s="157"/>
      <c r="E105" s="412"/>
      <c r="G105" s="159"/>
      <c r="H105" s="160"/>
      <c r="I105" s="160"/>
      <c r="J105" s="160"/>
      <c r="K105" s="160"/>
      <c r="L105" s="160"/>
      <c r="M105" s="160"/>
      <c r="N105" s="160"/>
      <c r="O105" s="160"/>
      <c r="P105" s="160"/>
      <c r="Q105" s="160"/>
      <c r="R105" s="160"/>
      <c r="S105" s="160"/>
      <c r="T105" s="160"/>
      <c r="U105" s="160"/>
      <c r="V105" s="160"/>
      <c r="W105" s="160"/>
      <c r="X105" s="160"/>
      <c r="Y105" s="160"/>
      <c r="Z105" s="160"/>
      <c r="AA105" s="160"/>
      <c r="AB105" s="160"/>
      <c r="AC105" s="160"/>
      <c r="AD105" s="160"/>
      <c r="AE105" s="160"/>
      <c r="AF105" s="157"/>
    </row>
    <row r="106" spans="1:32" s="156" customFormat="1" ht="24" customHeight="1" thickTop="1" thickBot="1" x14ac:dyDescent="0.25">
      <c r="A106" s="161"/>
      <c r="B106" s="162"/>
      <c r="C106" s="162"/>
      <c r="D106" s="162"/>
      <c r="E106" s="414"/>
      <c r="F106" s="163"/>
      <c r="G106" s="313" t="s">
        <v>70</v>
      </c>
      <c r="H106" s="315" t="s">
        <v>2</v>
      </c>
      <c r="I106" s="316"/>
      <c r="J106" s="316"/>
      <c r="K106" s="316"/>
      <c r="L106" s="316"/>
      <c r="M106" s="317"/>
      <c r="N106" s="315" t="s">
        <v>7</v>
      </c>
      <c r="O106" s="316"/>
      <c r="P106" s="316"/>
      <c r="Q106" s="316"/>
      <c r="R106" s="316"/>
      <c r="S106" s="317"/>
      <c r="T106" s="315" t="s">
        <v>62</v>
      </c>
      <c r="U106" s="316"/>
      <c r="V106" s="316"/>
      <c r="W106" s="316"/>
      <c r="X106" s="316"/>
      <c r="Y106" s="317"/>
      <c r="Z106" s="315" t="s">
        <v>58</v>
      </c>
      <c r="AA106" s="316"/>
      <c r="AB106" s="316"/>
      <c r="AC106" s="316"/>
      <c r="AD106" s="316"/>
      <c r="AE106" s="317"/>
    </row>
    <row r="107" spans="1:32" s="171" customFormat="1" ht="84" customHeight="1" thickTop="1" thickBot="1" x14ac:dyDescent="0.25">
      <c r="A107" s="190" t="s">
        <v>61</v>
      </c>
      <c r="B107" s="191" t="s">
        <v>5</v>
      </c>
      <c r="C107" s="192" t="s">
        <v>67</v>
      </c>
      <c r="D107" s="192" t="s">
        <v>224</v>
      </c>
      <c r="E107" s="191" t="s">
        <v>4</v>
      </c>
      <c r="F107" s="191" t="s">
        <v>229</v>
      </c>
      <c r="G107" s="314"/>
      <c r="H107" s="193" t="s">
        <v>8</v>
      </c>
      <c r="I107" s="194" t="s">
        <v>9</v>
      </c>
      <c r="J107" s="194" t="s">
        <v>68</v>
      </c>
      <c r="K107" s="195" t="s">
        <v>1</v>
      </c>
      <c r="L107" s="195" t="s">
        <v>60</v>
      </c>
      <c r="M107" s="196" t="s">
        <v>0</v>
      </c>
      <c r="N107" s="193" t="s">
        <v>8</v>
      </c>
      <c r="O107" s="194" t="s">
        <v>9</v>
      </c>
      <c r="P107" s="194" t="s">
        <v>68</v>
      </c>
      <c r="Q107" s="195" t="s">
        <v>1</v>
      </c>
      <c r="R107" s="195" t="s">
        <v>60</v>
      </c>
      <c r="S107" s="196" t="s">
        <v>0</v>
      </c>
      <c r="T107" s="193" t="s">
        <v>8</v>
      </c>
      <c r="U107" s="194" t="s">
        <v>9</v>
      </c>
      <c r="V107" s="194" t="s">
        <v>68</v>
      </c>
      <c r="W107" s="195" t="s">
        <v>1</v>
      </c>
      <c r="X107" s="195" t="s">
        <v>60</v>
      </c>
      <c r="Y107" s="196" t="s">
        <v>0</v>
      </c>
      <c r="Z107" s="193" t="s">
        <v>8</v>
      </c>
      <c r="AA107" s="194" t="s">
        <v>9</v>
      </c>
      <c r="AB107" s="194" t="s">
        <v>68</v>
      </c>
      <c r="AC107" s="195" t="s">
        <v>1</v>
      </c>
      <c r="AD107" s="195" t="s">
        <v>60</v>
      </c>
      <c r="AE107" s="196" t="s">
        <v>0</v>
      </c>
      <c r="AF107" s="191" t="s">
        <v>77</v>
      </c>
    </row>
    <row r="108" spans="1:32" ht="26" customHeight="1" thickTop="1" thickBot="1" x14ac:dyDescent="0.25">
      <c r="A108" s="197"/>
      <c r="B108" s="198"/>
      <c r="C108" s="199"/>
      <c r="D108" s="200"/>
      <c r="E108" s="408"/>
      <c r="F108" s="201"/>
      <c r="G108" s="202"/>
      <c r="H108" s="112"/>
      <c r="I108" s="112"/>
      <c r="J108" s="112"/>
      <c r="K108" s="112"/>
      <c r="L108" s="112"/>
      <c r="M108" s="112"/>
      <c r="N108" s="112"/>
      <c r="O108" s="112"/>
      <c r="P108" s="112"/>
      <c r="Q108" s="112"/>
      <c r="R108" s="112"/>
      <c r="S108" s="112"/>
      <c r="T108" s="112"/>
      <c r="U108" s="112"/>
      <c r="V108" s="112"/>
      <c r="W108" s="112"/>
      <c r="X108" s="112"/>
      <c r="Y108" s="112"/>
      <c r="Z108" s="112"/>
      <c r="AA108" s="112"/>
      <c r="AB108" s="112"/>
      <c r="AC108" s="112"/>
      <c r="AD108" s="112"/>
      <c r="AE108" s="112"/>
      <c r="AF108" s="203"/>
    </row>
    <row r="109" spans="1:32" ht="27" customHeight="1" thickTop="1" x14ac:dyDescent="0.2">
      <c r="A109" s="301" t="s">
        <v>252</v>
      </c>
      <c r="B109" s="304">
        <v>45839</v>
      </c>
      <c r="C109" s="307">
        <v>40</v>
      </c>
      <c r="D109" s="307" t="s">
        <v>50</v>
      </c>
      <c r="E109" s="405" t="s">
        <v>234</v>
      </c>
      <c r="F109" s="187"/>
      <c r="G109" s="63"/>
      <c r="H109" s="75"/>
      <c r="I109" s="76"/>
      <c r="J109" s="76"/>
      <c r="K109" s="77"/>
      <c r="L109" s="77"/>
      <c r="M109" s="86">
        <f t="shared" ref="M109:M124" si="64">SUM(H109+I109+J109+(36*(K109+L109)))</f>
        <v>0</v>
      </c>
      <c r="N109" s="75"/>
      <c r="O109" s="76"/>
      <c r="P109" s="76"/>
      <c r="Q109" s="77"/>
      <c r="R109" s="77"/>
      <c r="S109" s="86">
        <f t="shared" ref="S109:S124" si="65">SUM(N109+O109+P109+(60*(Q109+R109)))</f>
        <v>0</v>
      </c>
      <c r="T109" s="87"/>
      <c r="U109" s="88"/>
      <c r="V109" s="88"/>
      <c r="W109" s="89"/>
      <c r="X109" s="89"/>
      <c r="Y109" s="90">
        <f t="shared" ref="Y109:Y124" si="66">SUM(T109+U109+V109+(120*(W109+X109)))</f>
        <v>0</v>
      </c>
      <c r="Z109" s="87"/>
      <c r="AA109" s="88"/>
      <c r="AB109" s="88"/>
      <c r="AC109" s="89"/>
      <c r="AD109" s="89"/>
      <c r="AE109" s="117">
        <f t="shared" ref="AE109:AE124" si="67">SUM(Z109+AA109+AB109+(240*(AC109+AD109)))</f>
        <v>0</v>
      </c>
      <c r="AF109" s="320" t="str">
        <f>A109</f>
        <v>IU13-Pitt Colo NIF
100 S Commons, Suite 126, Pittsburgh, PA 15212</v>
      </c>
    </row>
    <row r="110" spans="1:32" ht="27" customHeight="1" x14ac:dyDescent="0.2">
      <c r="A110" s="302"/>
      <c r="B110" s="305"/>
      <c r="C110" s="308"/>
      <c r="D110" s="308"/>
      <c r="E110" s="416" t="s">
        <v>235</v>
      </c>
      <c r="F110" s="180"/>
      <c r="G110" s="60"/>
      <c r="H110" s="66"/>
      <c r="I110" s="67"/>
      <c r="J110" s="67"/>
      <c r="K110" s="68"/>
      <c r="L110" s="68"/>
      <c r="M110" s="91">
        <f t="shared" si="64"/>
        <v>0</v>
      </c>
      <c r="N110" s="66"/>
      <c r="O110" s="67"/>
      <c r="P110" s="67"/>
      <c r="Q110" s="68"/>
      <c r="R110" s="68"/>
      <c r="S110" s="91">
        <f t="shared" si="65"/>
        <v>0</v>
      </c>
      <c r="T110" s="92"/>
      <c r="U110" s="93"/>
      <c r="V110" s="93"/>
      <c r="W110" s="94"/>
      <c r="X110" s="94"/>
      <c r="Y110" s="95">
        <f t="shared" si="66"/>
        <v>0</v>
      </c>
      <c r="Z110" s="92"/>
      <c r="AA110" s="93"/>
      <c r="AB110" s="93"/>
      <c r="AC110" s="94"/>
      <c r="AD110" s="94"/>
      <c r="AE110" s="114">
        <f t="shared" si="67"/>
        <v>0</v>
      </c>
      <c r="AF110" s="318"/>
    </row>
    <row r="111" spans="1:32" ht="27" customHeight="1" x14ac:dyDescent="0.2">
      <c r="A111" s="302"/>
      <c r="B111" s="305"/>
      <c r="C111" s="308"/>
      <c r="D111" s="308"/>
      <c r="E111" s="416" t="s">
        <v>232</v>
      </c>
      <c r="F111" s="180"/>
      <c r="G111" s="60"/>
      <c r="H111" s="66"/>
      <c r="I111" s="67"/>
      <c r="J111" s="67"/>
      <c r="K111" s="68"/>
      <c r="L111" s="68"/>
      <c r="M111" s="91">
        <f t="shared" si="64"/>
        <v>0</v>
      </c>
      <c r="N111" s="66"/>
      <c r="O111" s="67"/>
      <c r="P111" s="67"/>
      <c r="Q111" s="68"/>
      <c r="R111" s="68"/>
      <c r="S111" s="91">
        <f t="shared" si="65"/>
        <v>0</v>
      </c>
      <c r="T111" s="92"/>
      <c r="U111" s="93"/>
      <c r="V111" s="93"/>
      <c r="W111" s="94"/>
      <c r="X111" s="94"/>
      <c r="Y111" s="95">
        <f t="shared" si="66"/>
        <v>0</v>
      </c>
      <c r="Z111" s="92"/>
      <c r="AA111" s="93"/>
      <c r="AB111" s="93"/>
      <c r="AC111" s="94"/>
      <c r="AD111" s="94"/>
      <c r="AE111" s="114">
        <f t="shared" si="67"/>
        <v>0</v>
      </c>
      <c r="AF111" s="318"/>
    </row>
    <row r="112" spans="1:32" ht="27" customHeight="1" thickBot="1" x14ac:dyDescent="0.25">
      <c r="A112" s="302"/>
      <c r="B112" s="305"/>
      <c r="C112" s="308"/>
      <c r="D112" s="308"/>
      <c r="E112" s="416" t="s">
        <v>233</v>
      </c>
      <c r="F112" s="180"/>
      <c r="G112" s="60"/>
      <c r="H112" s="66"/>
      <c r="I112" s="67"/>
      <c r="J112" s="67"/>
      <c r="K112" s="68"/>
      <c r="L112" s="68"/>
      <c r="M112" s="91">
        <f t="shared" si="64"/>
        <v>0</v>
      </c>
      <c r="N112" s="66"/>
      <c r="O112" s="67"/>
      <c r="P112" s="67"/>
      <c r="Q112" s="68"/>
      <c r="R112" s="68"/>
      <c r="S112" s="91">
        <f t="shared" si="65"/>
        <v>0</v>
      </c>
      <c r="T112" s="92"/>
      <c r="U112" s="93"/>
      <c r="V112" s="93"/>
      <c r="W112" s="94"/>
      <c r="X112" s="94"/>
      <c r="Y112" s="95">
        <f t="shared" si="66"/>
        <v>0</v>
      </c>
      <c r="Z112" s="92"/>
      <c r="AA112" s="93"/>
      <c r="AB112" s="93"/>
      <c r="AC112" s="94"/>
      <c r="AD112" s="94"/>
      <c r="AE112" s="114">
        <f t="shared" si="67"/>
        <v>0</v>
      </c>
      <c r="AF112" s="318"/>
    </row>
    <row r="113" spans="1:32" ht="27" customHeight="1" thickTop="1" x14ac:dyDescent="0.2">
      <c r="A113" s="302"/>
      <c r="B113" s="305"/>
      <c r="C113" s="308"/>
      <c r="D113" s="322" t="s">
        <v>215</v>
      </c>
      <c r="E113" s="405" t="s">
        <v>234</v>
      </c>
      <c r="F113" s="204"/>
      <c r="G113" s="64"/>
      <c r="H113" s="80"/>
      <c r="I113" s="78"/>
      <c r="J113" s="78"/>
      <c r="K113" s="79"/>
      <c r="L113" s="79"/>
      <c r="M113" s="102">
        <f t="shared" si="64"/>
        <v>0</v>
      </c>
      <c r="N113" s="80"/>
      <c r="O113" s="78"/>
      <c r="P113" s="78"/>
      <c r="Q113" s="79"/>
      <c r="R113" s="79"/>
      <c r="S113" s="102">
        <f t="shared" si="65"/>
        <v>0</v>
      </c>
      <c r="T113" s="103"/>
      <c r="U113" s="104"/>
      <c r="V113" s="104"/>
      <c r="W113" s="105"/>
      <c r="X113" s="105"/>
      <c r="Y113" s="106">
        <f t="shared" si="66"/>
        <v>0</v>
      </c>
      <c r="Z113" s="103"/>
      <c r="AA113" s="104"/>
      <c r="AB113" s="104"/>
      <c r="AC113" s="105"/>
      <c r="AD113" s="105"/>
      <c r="AE113" s="113">
        <f t="shared" si="67"/>
        <v>0</v>
      </c>
      <c r="AF113" s="318"/>
    </row>
    <row r="114" spans="1:32" ht="27" customHeight="1" x14ac:dyDescent="0.2">
      <c r="A114" s="302"/>
      <c r="B114" s="305"/>
      <c r="C114" s="308"/>
      <c r="D114" s="308"/>
      <c r="E114" s="416" t="s">
        <v>235</v>
      </c>
      <c r="F114" s="180"/>
      <c r="G114" s="60"/>
      <c r="H114" s="66"/>
      <c r="I114" s="67"/>
      <c r="J114" s="67"/>
      <c r="K114" s="68"/>
      <c r="L114" s="68"/>
      <c r="M114" s="91">
        <f t="shared" si="64"/>
        <v>0</v>
      </c>
      <c r="N114" s="66"/>
      <c r="O114" s="67"/>
      <c r="P114" s="67"/>
      <c r="Q114" s="68"/>
      <c r="R114" s="68"/>
      <c r="S114" s="91">
        <f t="shared" si="65"/>
        <v>0</v>
      </c>
      <c r="T114" s="92"/>
      <c r="U114" s="93"/>
      <c r="V114" s="93"/>
      <c r="W114" s="94"/>
      <c r="X114" s="94"/>
      <c r="Y114" s="95">
        <f t="shared" si="66"/>
        <v>0</v>
      </c>
      <c r="Z114" s="92"/>
      <c r="AA114" s="93"/>
      <c r="AB114" s="93"/>
      <c r="AC114" s="94"/>
      <c r="AD114" s="94"/>
      <c r="AE114" s="114">
        <f t="shared" si="67"/>
        <v>0</v>
      </c>
      <c r="AF114" s="318"/>
    </row>
    <row r="115" spans="1:32" ht="27" customHeight="1" x14ac:dyDescent="0.2">
      <c r="A115" s="302"/>
      <c r="B115" s="305"/>
      <c r="C115" s="308"/>
      <c r="D115" s="308"/>
      <c r="E115" s="416" t="s">
        <v>232</v>
      </c>
      <c r="F115" s="180"/>
      <c r="G115" s="60"/>
      <c r="H115" s="66"/>
      <c r="I115" s="67"/>
      <c r="J115" s="67"/>
      <c r="K115" s="68"/>
      <c r="L115" s="68"/>
      <c r="M115" s="91">
        <f t="shared" si="64"/>
        <v>0</v>
      </c>
      <c r="N115" s="66"/>
      <c r="O115" s="67"/>
      <c r="P115" s="67"/>
      <c r="Q115" s="68"/>
      <c r="R115" s="68"/>
      <c r="S115" s="91">
        <f t="shared" si="65"/>
        <v>0</v>
      </c>
      <c r="T115" s="92"/>
      <c r="U115" s="93"/>
      <c r="V115" s="93"/>
      <c r="W115" s="94"/>
      <c r="X115" s="94"/>
      <c r="Y115" s="95">
        <f t="shared" si="66"/>
        <v>0</v>
      </c>
      <c r="Z115" s="92"/>
      <c r="AA115" s="93"/>
      <c r="AB115" s="93"/>
      <c r="AC115" s="94"/>
      <c r="AD115" s="94"/>
      <c r="AE115" s="114">
        <f t="shared" si="67"/>
        <v>0</v>
      </c>
      <c r="AF115" s="318"/>
    </row>
    <row r="116" spans="1:32" ht="27" customHeight="1" thickBot="1" x14ac:dyDescent="0.25">
      <c r="A116" s="302"/>
      <c r="B116" s="305"/>
      <c r="C116" s="308"/>
      <c r="D116" s="308"/>
      <c r="E116" s="416" t="s">
        <v>233</v>
      </c>
      <c r="F116" s="180"/>
      <c r="G116" s="60"/>
      <c r="H116" s="66"/>
      <c r="I116" s="67"/>
      <c r="J116" s="67"/>
      <c r="K116" s="68"/>
      <c r="L116" s="68"/>
      <c r="M116" s="91">
        <f t="shared" si="64"/>
        <v>0</v>
      </c>
      <c r="N116" s="66"/>
      <c r="O116" s="67"/>
      <c r="P116" s="67"/>
      <c r="Q116" s="68"/>
      <c r="R116" s="68"/>
      <c r="S116" s="91">
        <f t="shared" si="65"/>
        <v>0</v>
      </c>
      <c r="T116" s="92"/>
      <c r="U116" s="93"/>
      <c r="V116" s="93"/>
      <c r="W116" s="94"/>
      <c r="X116" s="94"/>
      <c r="Y116" s="95">
        <f t="shared" si="66"/>
        <v>0</v>
      </c>
      <c r="Z116" s="92"/>
      <c r="AA116" s="93"/>
      <c r="AB116" s="93"/>
      <c r="AC116" s="94"/>
      <c r="AD116" s="94"/>
      <c r="AE116" s="114">
        <f t="shared" si="67"/>
        <v>0</v>
      </c>
      <c r="AF116" s="318"/>
    </row>
    <row r="117" spans="1:32" ht="27" customHeight="1" thickTop="1" x14ac:dyDescent="0.2">
      <c r="A117" s="301" t="s">
        <v>247</v>
      </c>
      <c r="B117" s="304">
        <v>45839</v>
      </c>
      <c r="C117" s="307">
        <v>10</v>
      </c>
      <c r="D117" s="307" t="s">
        <v>50</v>
      </c>
      <c r="E117" s="405" t="s">
        <v>11</v>
      </c>
      <c r="F117" s="187"/>
      <c r="G117" s="63"/>
      <c r="H117" s="75"/>
      <c r="I117" s="76"/>
      <c r="J117" s="76"/>
      <c r="K117" s="77"/>
      <c r="L117" s="77"/>
      <c r="M117" s="86">
        <f t="shared" si="64"/>
        <v>0</v>
      </c>
      <c r="N117" s="75"/>
      <c r="O117" s="76"/>
      <c r="P117" s="76"/>
      <c r="Q117" s="77"/>
      <c r="R117" s="77"/>
      <c r="S117" s="86">
        <f t="shared" si="65"/>
        <v>0</v>
      </c>
      <c r="T117" s="87"/>
      <c r="U117" s="88"/>
      <c r="V117" s="88"/>
      <c r="W117" s="89"/>
      <c r="X117" s="89"/>
      <c r="Y117" s="90">
        <f t="shared" si="66"/>
        <v>0</v>
      </c>
      <c r="Z117" s="87"/>
      <c r="AA117" s="88"/>
      <c r="AB117" s="88"/>
      <c r="AC117" s="89"/>
      <c r="AD117" s="89"/>
      <c r="AE117" s="117">
        <f t="shared" si="67"/>
        <v>0</v>
      </c>
      <c r="AF117" s="320" t="str">
        <f>A117</f>
        <v>IU12 - York Learning Center
300 E 7th Ave, York, PA 17404</v>
      </c>
    </row>
    <row r="118" spans="1:32" ht="27" customHeight="1" x14ac:dyDescent="0.2">
      <c r="A118" s="302"/>
      <c r="B118" s="305"/>
      <c r="C118" s="308"/>
      <c r="D118" s="308"/>
      <c r="E118" s="416" t="s">
        <v>228</v>
      </c>
      <c r="F118" s="180"/>
      <c r="G118" s="60"/>
      <c r="H118" s="66"/>
      <c r="I118" s="67"/>
      <c r="J118" s="67"/>
      <c r="K118" s="68"/>
      <c r="L118" s="68"/>
      <c r="M118" s="91">
        <f t="shared" si="64"/>
        <v>0</v>
      </c>
      <c r="N118" s="66"/>
      <c r="O118" s="67"/>
      <c r="P118" s="67"/>
      <c r="Q118" s="68"/>
      <c r="R118" s="68"/>
      <c r="S118" s="91">
        <f t="shared" si="65"/>
        <v>0</v>
      </c>
      <c r="T118" s="92"/>
      <c r="U118" s="93"/>
      <c r="V118" s="93"/>
      <c r="W118" s="94"/>
      <c r="X118" s="94"/>
      <c r="Y118" s="95">
        <f t="shared" si="66"/>
        <v>0</v>
      </c>
      <c r="Z118" s="92"/>
      <c r="AA118" s="93"/>
      <c r="AB118" s="93"/>
      <c r="AC118" s="94"/>
      <c r="AD118" s="94"/>
      <c r="AE118" s="114">
        <f t="shared" si="67"/>
        <v>0</v>
      </c>
      <c r="AF118" s="318"/>
    </row>
    <row r="119" spans="1:32" ht="27" customHeight="1" x14ac:dyDescent="0.2">
      <c r="A119" s="302"/>
      <c r="B119" s="305"/>
      <c r="C119" s="308"/>
      <c r="D119" s="308"/>
      <c r="E119" s="416" t="s">
        <v>230</v>
      </c>
      <c r="F119" s="180"/>
      <c r="G119" s="60"/>
      <c r="H119" s="66"/>
      <c r="I119" s="67"/>
      <c r="J119" s="67"/>
      <c r="K119" s="68"/>
      <c r="L119" s="68"/>
      <c r="M119" s="91">
        <f t="shared" si="64"/>
        <v>0</v>
      </c>
      <c r="N119" s="66"/>
      <c r="O119" s="67"/>
      <c r="P119" s="67"/>
      <c r="Q119" s="68"/>
      <c r="R119" s="68"/>
      <c r="S119" s="91">
        <f t="shared" si="65"/>
        <v>0</v>
      </c>
      <c r="T119" s="92"/>
      <c r="U119" s="93"/>
      <c r="V119" s="93"/>
      <c r="W119" s="94"/>
      <c r="X119" s="94"/>
      <c r="Y119" s="95">
        <f t="shared" si="66"/>
        <v>0</v>
      </c>
      <c r="Z119" s="92"/>
      <c r="AA119" s="93"/>
      <c r="AB119" s="93"/>
      <c r="AC119" s="94"/>
      <c r="AD119" s="94"/>
      <c r="AE119" s="114">
        <f t="shared" si="67"/>
        <v>0</v>
      </c>
      <c r="AF119" s="318"/>
    </row>
    <row r="120" spans="1:32" ht="27" customHeight="1" x14ac:dyDescent="0.2">
      <c r="A120" s="302"/>
      <c r="B120" s="305"/>
      <c r="C120" s="308"/>
      <c r="D120" s="308"/>
      <c r="E120" s="416" t="s">
        <v>231</v>
      </c>
      <c r="F120" s="180"/>
      <c r="G120" s="60"/>
      <c r="H120" s="66"/>
      <c r="I120" s="67"/>
      <c r="J120" s="67"/>
      <c r="K120" s="68"/>
      <c r="L120" s="68"/>
      <c r="M120" s="91">
        <f t="shared" si="64"/>
        <v>0</v>
      </c>
      <c r="N120" s="66"/>
      <c r="O120" s="67"/>
      <c r="P120" s="67"/>
      <c r="Q120" s="68"/>
      <c r="R120" s="68"/>
      <c r="S120" s="91">
        <f t="shared" si="65"/>
        <v>0</v>
      </c>
      <c r="T120" s="92"/>
      <c r="U120" s="93"/>
      <c r="V120" s="93"/>
      <c r="W120" s="94"/>
      <c r="X120" s="94"/>
      <c r="Y120" s="95">
        <f t="shared" si="66"/>
        <v>0</v>
      </c>
      <c r="Z120" s="92"/>
      <c r="AA120" s="93"/>
      <c r="AB120" s="93"/>
      <c r="AC120" s="94"/>
      <c r="AD120" s="94"/>
      <c r="AE120" s="114">
        <f t="shared" si="67"/>
        <v>0</v>
      </c>
      <c r="AF120" s="318"/>
    </row>
    <row r="121" spans="1:32" ht="27" customHeight="1" x14ac:dyDescent="0.2">
      <c r="A121" s="302"/>
      <c r="B121" s="305"/>
      <c r="C121" s="308"/>
      <c r="D121" s="308"/>
      <c r="E121" s="416" t="s">
        <v>234</v>
      </c>
      <c r="F121" s="180"/>
      <c r="G121" s="60"/>
      <c r="H121" s="66"/>
      <c r="I121" s="67"/>
      <c r="J121" s="67"/>
      <c r="K121" s="68"/>
      <c r="L121" s="68"/>
      <c r="M121" s="91">
        <f t="shared" si="64"/>
        <v>0</v>
      </c>
      <c r="N121" s="66"/>
      <c r="O121" s="67"/>
      <c r="P121" s="67"/>
      <c r="Q121" s="68"/>
      <c r="R121" s="68"/>
      <c r="S121" s="91">
        <f t="shared" si="65"/>
        <v>0</v>
      </c>
      <c r="T121" s="92"/>
      <c r="U121" s="93"/>
      <c r="V121" s="93"/>
      <c r="W121" s="94"/>
      <c r="X121" s="94"/>
      <c r="Y121" s="95">
        <f t="shared" si="66"/>
        <v>0</v>
      </c>
      <c r="Z121" s="92"/>
      <c r="AA121" s="93"/>
      <c r="AB121" s="93"/>
      <c r="AC121" s="94"/>
      <c r="AD121" s="94"/>
      <c r="AE121" s="114">
        <f t="shared" si="67"/>
        <v>0</v>
      </c>
      <c r="AF121" s="318"/>
    </row>
    <row r="122" spans="1:32" ht="27" customHeight="1" x14ac:dyDescent="0.2">
      <c r="A122" s="302"/>
      <c r="B122" s="305"/>
      <c r="C122" s="308"/>
      <c r="D122" s="308"/>
      <c r="E122" s="416" t="s">
        <v>235</v>
      </c>
      <c r="F122" s="180"/>
      <c r="G122" s="60"/>
      <c r="H122" s="66"/>
      <c r="I122" s="67"/>
      <c r="J122" s="67"/>
      <c r="K122" s="68"/>
      <c r="L122" s="68"/>
      <c r="M122" s="91">
        <f t="shared" si="64"/>
        <v>0</v>
      </c>
      <c r="N122" s="66"/>
      <c r="O122" s="67"/>
      <c r="P122" s="67"/>
      <c r="Q122" s="68"/>
      <c r="R122" s="68"/>
      <c r="S122" s="91">
        <f t="shared" si="65"/>
        <v>0</v>
      </c>
      <c r="T122" s="92"/>
      <c r="U122" s="93"/>
      <c r="V122" s="93"/>
      <c r="W122" s="94"/>
      <c r="X122" s="94"/>
      <c r="Y122" s="95">
        <f t="shared" si="66"/>
        <v>0</v>
      </c>
      <c r="Z122" s="92"/>
      <c r="AA122" s="93"/>
      <c r="AB122" s="93"/>
      <c r="AC122" s="94"/>
      <c r="AD122" s="94"/>
      <c r="AE122" s="114">
        <f t="shared" si="67"/>
        <v>0</v>
      </c>
      <c r="AF122" s="318"/>
    </row>
    <row r="123" spans="1:32" ht="27" customHeight="1" x14ac:dyDescent="0.2">
      <c r="A123" s="302"/>
      <c r="B123" s="305"/>
      <c r="C123" s="308"/>
      <c r="D123" s="308"/>
      <c r="E123" s="416" t="s">
        <v>232</v>
      </c>
      <c r="F123" s="180"/>
      <c r="G123" s="60"/>
      <c r="H123" s="66"/>
      <c r="I123" s="67"/>
      <c r="J123" s="67"/>
      <c r="K123" s="68"/>
      <c r="L123" s="68"/>
      <c r="M123" s="91">
        <f t="shared" si="64"/>
        <v>0</v>
      </c>
      <c r="N123" s="66"/>
      <c r="O123" s="67"/>
      <c r="P123" s="67"/>
      <c r="Q123" s="68"/>
      <c r="R123" s="68"/>
      <c r="S123" s="91">
        <f t="shared" si="65"/>
        <v>0</v>
      </c>
      <c r="T123" s="92"/>
      <c r="U123" s="93"/>
      <c r="V123" s="93"/>
      <c r="W123" s="94"/>
      <c r="X123" s="94"/>
      <c r="Y123" s="95">
        <f t="shared" si="66"/>
        <v>0</v>
      </c>
      <c r="Z123" s="92"/>
      <c r="AA123" s="93"/>
      <c r="AB123" s="93"/>
      <c r="AC123" s="94"/>
      <c r="AD123" s="94"/>
      <c r="AE123" s="114">
        <f t="shared" si="67"/>
        <v>0</v>
      </c>
      <c r="AF123" s="318"/>
    </row>
    <row r="124" spans="1:32" ht="27" customHeight="1" thickBot="1" x14ac:dyDescent="0.25">
      <c r="A124" s="302"/>
      <c r="B124" s="305"/>
      <c r="C124" s="308"/>
      <c r="D124" s="308"/>
      <c r="E124" s="416" t="s">
        <v>233</v>
      </c>
      <c r="F124" s="180"/>
      <c r="G124" s="60"/>
      <c r="H124" s="66"/>
      <c r="I124" s="67"/>
      <c r="J124" s="67"/>
      <c r="K124" s="68"/>
      <c r="L124" s="68"/>
      <c r="M124" s="91">
        <f t="shared" si="64"/>
        <v>0</v>
      </c>
      <c r="N124" s="66"/>
      <c r="O124" s="67"/>
      <c r="P124" s="67"/>
      <c r="Q124" s="68"/>
      <c r="R124" s="68"/>
      <c r="S124" s="91">
        <f t="shared" si="65"/>
        <v>0</v>
      </c>
      <c r="T124" s="92"/>
      <c r="U124" s="93"/>
      <c r="V124" s="93"/>
      <c r="W124" s="94"/>
      <c r="X124" s="94"/>
      <c r="Y124" s="95">
        <f t="shared" si="66"/>
        <v>0</v>
      </c>
      <c r="Z124" s="92"/>
      <c r="AA124" s="93"/>
      <c r="AB124" s="93"/>
      <c r="AC124" s="94"/>
      <c r="AD124" s="94"/>
      <c r="AE124" s="114">
        <f t="shared" si="67"/>
        <v>0</v>
      </c>
      <c r="AF124" s="318"/>
    </row>
    <row r="125" spans="1:32" ht="27" customHeight="1" thickTop="1" x14ac:dyDescent="0.2">
      <c r="A125" s="301" t="s">
        <v>246</v>
      </c>
      <c r="B125" s="304">
        <v>45839</v>
      </c>
      <c r="C125" s="307">
        <v>10</v>
      </c>
      <c r="D125" s="307" t="s">
        <v>50</v>
      </c>
      <c r="E125" s="405" t="s">
        <v>11</v>
      </c>
      <c r="F125" s="187"/>
      <c r="G125" s="63"/>
      <c r="H125" s="75"/>
      <c r="I125" s="76"/>
      <c r="J125" s="76"/>
      <c r="K125" s="77"/>
      <c r="L125" s="77"/>
      <c r="M125" s="86">
        <f t="shared" ref="M125:M140" si="68">SUM(H125+I125+J125+(36*(K125+L125)))</f>
        <v>0</v>
      </c>
      <c r="N125" s="75"/>
      <c r="O125" s="76"/>
      <c r="P125" s="76"/>
      <c r="Q125" s="77"/>
      <c r="R125" s="77"/>
      <c r="S125" s="86">
        <f t="shared" ref="S125:S140" si="69">SUM(N125+O125+P125+(60*(Q125+R125)))</f>
        <v>0</v>
      </c>
      <c r="T125" s="87"/>
      <c r="U125" s="88"/>
      <c r="V125" s="88"/>
      <c r="W125" s="89"/>
      <c r="X125" s="89"/>
      <c r="Y125" s="90">
        <f t="shared" ref="Y125:Y140" si="70">SUM(T125+U125+V125+(120*(W125+X125)))</f>
        <v>0</v>
      </c>
      <c r="Z125" s="87"/>
      <c r="AA125" s="88"/>
      <c r="AB125" s="88"/>
      <c r="AC125" s="89"/>
      <c r="AD125" s="89"/>
      <c r="AE125" s="117">
        <f t="shared" ref="AE125:AE140" si="71">SUM(Z125+AA125+AB125+(240*(AC125+AD125)))</f>
        <v>0</v>
      </c>
      <c r="AF125" s="320" t="str">
        <f>A125</f>
        <v>Capital Area IU 15 Administration Building
55 Miller St, Summerdale, PA 17093</v>
      </c>
    </row>
    <row r="126" spans="1:32" ht="27" customHeight="1" x14ac:dyDescent="0.2">
      <c r="A126" s="302"/>
      <c r="B126" s="305"/>
      <c r="C126" s="308"/>
      <c r="D126" s="308"/>
      <c r="E126" s="416" t="s">
        <v>228</v>
      </c>
      <c r="F126" s="180"/>
      <c r="G126" s="60"/>
      <c r="H126" s="66"/>
      <c r="I126" s="67"/>
      <c r="J126" s="67"/>
      <c r="K126" s="68"/>
      <c r="L126" s="68"/>
      <c r="M126" s="91">
        <f t="shared" si="68"/>
        <v>0</v>
      </c>
      <c r="N126" s="66"/>
      <c r="O126" s="67"/>
      <c r="P126" s="67"/>
      <c r="Q126" s="68"/>
      <c r="R126" s="68"/>
      <c r="S126" s="91">
        <f t="shared" si="69"/>
        <v>0</v>
      </c>
      <c r="T126" s="92"/>
      <c r="U126" s="93"/>
      <c r="V126" s="93"/>
      <c r="W126" s="94"/>
      <c r="X126" s="94"/>
      <c r="Y126" s="95">
        <f t="shared" si="70"/>
        <v>0</v>
      </c>
      <c r="Z126" s="92"/>
      <c r="AA126" s="93"/>
      <c r="AB126" s="93"/>
      <c r="AC126" s="94"/>
      <c r="AD126" s="94"/>
      <c r="AE126" s="114">
        <f t="shared" si="71"/>
        <v>0</v>
      </c>
      <c r="AF126" s="318"/>
    </row>
    <row r="127" spans="1:32" ht="27" customHeight="1" x14ac:dyDescent="0.2">
      <c r="A127" s="302"/>
      <c r="B127" s="305"/>
      <c r="C127" s="308"/>
      <c r="D127" s="308"/>
      <c r="E127" s="416" t="s">
        <v>230</v>
      </c>
      <c r="F127" s="180"/>
      <c r="G127" s="60"/>
      <c r="H127" s="66"/>
      <c r="I127" s="67"/>
      <c r="J127" s="67"/>
      <c r="K127" s="68"/>
      <c r="L127" s="68"/>
      <c r="M127" s="91">
        <f t="shared" si="68"/>
        <v>0</v>
      </c>
      <c r="N127" s="66"/>
      <c r="O127" s="67"/>
      <c r="P127" s="67"/>
      <c r="Q127" s="68"/>
      <c r="R127" s="68"/>
      <c r="S127" s="91">
        <f t="shared" si="69"/>
        <v>0</v>
      </c>
      <c r="T127" s="92"/>
      <c r="U127" s="93"/>
      <c r="V127" s="93"/>
      <c r="W127" s="94"/>
      <c r="X127" s="94"/>
      <c r="Y127" s="95">
        <f t="shared" si="70"/>
        <v>0</v>
      </c>
      <c r="Z127" s="92"/>
      <c r="AA127" s="93"/>
      <c r="AB127" s="93"/>
      <c r="AC127" s="94"/>
      <c r="AD127" s="94"/>
      <c r="AE127" s="114">
        <f t="shared" si="71"/>
        <v>0</v>
      </c>
      <c r="AF127" s="318"/>
    </row>
    <row r="128" spans="1:32" ht="27" customHeight="1" x14ac:dyDescent="0.2">
      <c r="A128" s="302"/>
      <c r="B128" s="305"/>
      <c r="C128" s="308"/>
      <c r="D128" s="308"/>
      <c r="E128" s="416" t="s">
        <v>231</v>
      </c>
      <c r="F128" s="180"/>
      <c r="G128" s="60"/>
      <c r="H128" s="66"/>
      <c r="I128" s="67"/>
      <c r="J128" s="67"/>
      <c r="K128" s="68"/>
      <c r="L128" s="68"/>
      <c r="M128" s="91">
        <f t="shared" si="68"/>
        <v>0</v>
      </c>
      <c r="N128" s="66"/>
      <c r="O128" s="67"/>
      <c r="P128" s="67"/>
      <c r="Q128" s="68"/>
      <c r="R128" s="68"/>
      <c r="S128" s="91">
        <f t="shared" si="69"/>
        <v>0</v>
      </c>
      <c r="T128" s="92"/>
      <c r="U128" s="93"/>
      <c r="V128" s="93"/>
      <c r="W128" s="94"/>
      <c r="X128" s="94"/>
      <c r="Y128" s="95">
        <f t="shared" si="70"/>
        <v>0</v>
      </c>
      <c r="Z128" s="92"/>
      <c r="AA128" s="93"/>
      <c r="AB128" s="93"/>
      <c r="AC128" s="94"/>
      <c r="AD128" s="94"/>
      <c r="AE128" s="114">
        <f t="shared" si="71"/>
        <v>0</v>
      </c>
      <c r="AF128" s="318"/>
    </row>
    <row r="129" spans="1:32" ht="27" customHeight="1" x14ac:dyDescent="0.2">
      <c r="A129" s="302"/>
      <c r="B129" s="305"/>
      <c r="C129" s="308"/>
      <c r="D129" s="308"/>
      <c r="E129" s="416" t="s">
        <v>234</v>
      </c>
      <c r="F129" s="180"/>
      <c r="G129" s="60"/>
      <c r="H129" s="66"/>
      <c r="I129" s="67"/>
      <c r="J129" s="67"/>
      <c r="K129" s="68"/>
      <c r="L129" s="68"/>
      <c r="M129" s="91">
        <f t="shared" si="68"/>
        <v>0</v>
      </c>
      <c r="N129" s="66"/>
      <c r="O129" s="67"/>
      <c r="P129" s="67"/>
      <c r="Q129" s="68"/>
      <c r="R129" s="68"/>
      <c r="S129" s="91">
        <f t="shared" si="69"/>
        <v>0</v>
      </c>
      <c r="T129" s="92"/>
      <c r="U129" s="93"/>
      <c r="V129" s="93"/>
      <c r="W129" s="94"/>
      <c r="X129" s="94"/>
      <c r="Y129" s="95">
        <f t="shared" si="70"/>
        <v>0</v>
      </c>
      <c r="Z129" s="92"/>
      <c r="AA129" s="93"/>
      <c r="AB129" s="93"/>
      <c r="AC129" s="94"/>
      <c r="AD129" s="94"/>
      <c r="AE129" s="114">
        <f t="shared" si="71"/>
        <v>0</v>
      </c>
      <c r="AF129" s="318"/>
    </row>
    <row r="130" spans="1:32" ht="27" customHeight="1" x14ac:dyDescent="0.2">
      <c r="A130" s="302"/>
      <c r="B130" s="305"/>
      <c r="C130" s="308"/>
      <c r="D130" s="308"/>
      <c r="E130" s="416" t="s">
        <v>235</v>
      </c>
      <c r="F130" s="180"/>
      <c r="G130" s="60"/>
      <c r="H130" s="66"/>
      <c r="I130" s="67"/>
      <c r="J130" s="67"/>
      <c r="K130" s="68"/>
      <c r="L130" s="68"/>
      <c r="M130" s="91">
        <f t="shared" si="68"/>
        <v>0</v>
      </c>
      <c r="N130" s="66"/>
      <c r="O130" s="67"/>
      <c r="P130" s="67"/>
      <c r="Q130" s="68"/>
      <c r="R130" s="68"/>
      <c r="S130" s="91">
        <f t="shared" si="69"/>
        <v>0</v>
      </c>
      <c r="T130" s="92"/>
      <c r="U130" s="93"/>
      <c r="V130" s="93"/>
      <c r="W130" s="94"/>
      <c r="X130" s="94"/>
      <c r="Y130" s="95">
        <f t="shared" si="70"/>
        <v>0</v>
      </c>
      <c r="Z130" s="92"/>
      <c r="AA130" s="93"/>
      <c r="AB130" s="93"/>
      <c r="AC130" s="94"/>
      <c r="AD130" s="94"/>
      <c r="AE130" s="114">
        <f t="shared" si="71"/>
        <v>0</v>
      </c>
      <c r="AF130" s="318"/>
    </row>
    <row r="131" spans="1:32" ht="27" customHeight="1" x14ac:dyDescent="0.2">
      <c r="A131" s="302"/>
      <c r="B131" s="305"/>
      <c r="C131" s="308"/>
      <c r="D131" s="308"/>
      <c r="E131" s="416" t="s">
        <v>232</v>
      </c>
      <c r="F131" s="180"/>
      <c r="G131" s="60"/>
      <c r="H131" s="66"/>
      <c r="I131" s="67"/>
      <c r="J131" s="67"/>
      <c r="K131" s="68"/>
      <c r="L131" s="68"/>
      <c r="M131" s="91">
        <f t="shared" si="68"/>
        <v>0</v>
      </c>
      <c r="N131" s="66"/>
      <c r="O131" s="67"/>
      <c r="P131" s="67"/>
      <c r="Q131" s="68"/>
      <c r="R131" s="68"/>
      <c r="S131" s="91">
        <f t="shared" si="69"/>
        <v>0</v>
      </c>
      <c r="T131" s="92"/>
      <c r="U131" s="93"/>
      <c r="V131" s="93"/>
      <c r="W131" s="94"/>
      <c r="X131" s="94"/>
      <c r="Y131" s="95">
        <f t="shared" si="70"/>
        <v>0</v>
      </c>
      <c r="Z131" s="92"/>
      <c r="AA131" s="93"/>
      <c r="AB131" s="93"/>
      <c r="AC131" s="94"/>
      <c r="AD131" s="94"/>
      <c r="AE131" s="114">
        <f t="shared" si="71"/>
        <v>0</v>
      </c>
      <c r="AF131" s="318"/>
    </row>
    <row r="132" spans="1:32" ht="27" customHeight="1" thickBot="1" x14ac:dyDescent="0.25">
      <c r="A132" s="302"/>
      <c r="B132" s="305"/>
      <c r="C132" s="308"/>
      <c r="D132" s="308"/>
      <c r="E132" s="416" t="s">
        <v>233</v>
      </c>
      <c r="F132" s="180"/>
      <c r="G132" s="60"/>
      <c r="H132" s="66"/>
      <c r="I132" s="67"/>
      <c r="J132" s="67"/>
      <c r="K132" s="68"/>
      <c r="L132" s="68"/>
      <c r="M132" s="91">
        <f t="shared" si="68"/>
        <v>0</v>
      </c>
      <c r="N132" s="66"/>
      <c r="O132" s="67"/>
      <c r="P132" s="67"/>
      <c r="Q132" s="68"/>
      <c r="R132" s="68"/>
      <c r="S132" s="91">
        <f t="shared" si="69"/>
        <v>0</v>
      </c>
      <c r="T132" s="92"/>
      <c r="U132" s="93"/>
      <c r="V132" s="93"/>
      <c r="W132" s="94"/>
      <c r="X132" s="94"/>
      <c r="Y132" s="95">
        <f t="shared" si="70"/>
        <v>0</v>
      </c>
      <c r="Z132" s="92"/>
      <c r="AA132" s="93"/>
      <c r="AB132" s="93"/>
      <c r="AC132" s="94"/>
      <c r="AD132" s="94"/>
      <c r="AE132" s="114">
        <f t="shared" si="71"/>
        <v>0</v>
      </c>
      <c r="AF132" s="318"/>
    </row>
    <row r="133" spans="1:32" ht="27" customHeight="1" thickTop="1" x14ac:dyDescent="0.2">
      <c r="A133" s="302"/>
      <c r="B133" s="305"/>
      <c r="C133" s="308"/>
      <c r="D133" s="322" t="s">
        <v>53</v>
      </c>
      <c r="E133" s="405" t="s">
        <v>11</v>
      </c>
      <c r="F133" s="204"/>
      <c r="G133" s="64"/>
      <c r="H133" s="80"/>
      <c r="I133" s="78"/>
      <c r="J133" s="78"/>
      <c r="K133" s="79"/>
      <c r="L133" s="79"/>
      <c r="M133" s="102">
        <f t="shared" si="68"/>
        <v>0</v>
      </c>
      <c r="N133" s="80"/>
      <c r="O133" s="78"/>
      <c r="P133" s="78"/>
      <c r="Q133" s="79"/>
      <c r="R133" s="79"/>
      <c r="S133" s="102">
        <f t="shared" si="69"/>
        <v>0</v>
      </c>
      <c r="T133" s="103"/>
      <c r="U133" s="104"/>
      <c r="V133" s="104"/>
      <c r="W133" s="105"/>
      <c r="X133" s="105"/>
      <c r="Y133" s="106">
        <f t="shared" si="70"/>
        <v>0</v>
      </c>
      <c r="Z133" s="103"/>
      <c r="AA133" s="104"/>
      <c r="AB133" s="104"/>
      <c r="AC133" s="105"/>
      <c r="AD133" s="105"/>
      <c r="AE133" s="113">
        <f t="shared" si="71"/>
        <v>0</v>
      </c>
      <c r="AF133" s="318"/>
    </row>
    <row r="134" spans="1:32" ht="27" customHeight="1" x14ac:dyDescent="0.2">
      <c r="A134" s="302"/>
      <c r="B134" s="305"/>
      <c r="C134" s="308"/>
      <c r="D134" s="308"/>
      <c r="E134" s="416" t="s">
        <v>228</v>
      </c>
      <c r="F134" s="180"/>
      <c r="G134" s="60"/>
      <c r="H134" s="66"/>
      <c r="I134" s="67"/>
      <c r="J134" s="67"/>
      <c r="K134" s="68"/>
      <c r="L134" s="68"/>
      <c r="M134" s="91">
        <f t="shared" si="68"/>
        <v>0</v>
      </c>
      <c r="N134" s="66"/>
      <c r="O134" s="67"/>
      <c r="P134" s="67"/>
      <c r="Q134" s="68"/>
      <c r="R134" s="68"/>
      <c r="S134" s="91">
        <f t="shared" si="69"/>
        <v>0</v>
      </c>
      <c r="T134" s="92"/>
      <c r="U134" s="93"/>
      <c r="V134" s="93"/>
      <c r="W134" s="94"/>
      <c r="X134" s="94"/>
      <c r="Y134" s="95">
        <f t="shared" si="70"/>
        <v>0</v>
      </c>
      <c r="Z134" s="92"/>
      <c r="AA134" s="93"/>
      <c r="AB134" s="93"/>
      <c r="AC134" s="94"/>
      <c r="AD134" s="94"/>
      <c r="AE134" s="114">
        <f t="shared" si="71"/>
        <v>0</v>
      </c>
      <c r="AF134" s="318"/>
    </row>
    <row r="135" spans="1:32" ht="27" customHeight="1" x14ac:dyDescent="0.2">
      <c r="A135" s="302"/>
      <c r="B135" s="305"/>
      <c r="C135" s="308"/>
      <c r="D135" s="308"/>
      <c r="E135" s="416" t="s">
        <v>230</v>
      </c>
      <c r="F135" s="180"/>
      <c r="G135" s="60"/>
      <c r="H135" s="66"/>
      <c r="I135" s="67"/>
      <c r="J135" s="67"/>
      <c r="K135" s="68"/>
      <c r="L135" s="68"/>
      <c r="M135" s="91">
        <f t="shared" si="68"/>
        <v>0</v>
      </c>
      <c r="N135" s="66"/>
      <c r="O135" s="67"/>
      <c r="P135" s="67"/>
      <c r="Q135" s="68"/>
      <c r="R135" s="68"/>
      <c r="S135" s="91">
        <f t="shared" si="69"/>
        <v>0</v>
      </c>
      <c r="T135" s="92"/>
      <c r="U135" s="93"/>
      <c r="V135" s="93"/>
      <c r="W135" s="94"/>
      <c r="X135" s="94"/>
      <c r="Y135" s="95">
        <f t="shared" si="70"/>
        <v>0</v>
      </c>
      <c r="Z135" s="92"/>
      <c r="AA135" s="93"/>
      <c r="AB135" s="93"/>
      <c r="AC135" s="94"/>
      <c r="AD135" s="94"/>
      <c r="AE135" s="114">
        <f t="shared" si="71"/>
        <v>0</v>
      </c>
      <c r="AF135" s="318"/>
    </row>
    <row r="136" spans="1:32" ht="27" customHeight="1" x14ac:dyDescent="0.2">
      <c r="A136" s="302"/>
      <c r="B136" s="305"/>
      <c r="C136" s="308"/>
      <c r="D136" s="308"/>
      <c r="E136" s="416" t="s">
        <v>231</v>
      </c>
      <c r="F136" s="180"/>
      <c r="G136" s="60"/>
      <c r="H136" s="66"/>
      <c r="I136" s="67"/>
      <c r="J136" s="67"/>
      <c r="K136" s="68"/>
      <c r="L136" s="68"/>
      <c r="M136" s="91">
        <f t="shared" si="68"/>
        <v>0</v>
      </c>
      <c r="N136" s="66"/>
      <c r="O136" s="67"/>
      <c r="P136" s="67"/>
      <c r="Q136" s="68"/>
      <c r="R136" s="68"/>
      <c r="S136" s="91">
        <f t="shared" si="69"/>
        <v>0</v>
      </c>
      <c r="T136" s="92"/>
      <c r="U136" s="93"/>
      <c r="V136" s="93"/>
      <c r="W136" s="94"/>
      <c r="X136" s="94"/>
      <c r="Y136" s="95">
        <f t="shared" si="70"/>
        <v>0</v>
      </c>
      <c r="Z136" s="92"/>
      <c r="AA136" s="93"/>
      <c r="AB136" s="93"/>
      <c r="AC136" s="94"/>
      <c r="AD136" s="94"/>
      <c r="AE136" s="114">
        <f t="shared" si="71"/>
        <v>0</v>
      </c>
      <c r="AF136" s="318"/>
    </row>
    <row r="137" spans="1:32" ht="27" customHeight="1" x14ac:dyDescent="0.2">
      <c r="A137" s="302"/>
      <c r="B137" s="305"/>
      <c r="C137" s="308"/>
      <c r="D137" s="308"/>
      <c r="E137" s="416" t="s">
        <v>234</v>
      </c>
      <c r="F137" s="180"/>
      <c r="G137" s="60"/>
      <c r="H137" s="66"/>
      <c r="I137" s="67"/>
      <c r="J137" s="67"/>
      <c r="K137" s="68"/>
      <c r="L137" s="68"/>
      <c r="M137" s="91">
        <f t="shared" si="68"/>
        <v>0</v>
      </c>
      <c r="N137" s="66"/>
      <c r="O137" s="67"/>
      <c r="P137" s="67"/>
      <c r="Q137" s="68"/>
      <c r="R137" s="68"/>
      <c r="S137" s="91">
        <f t="shared" si="69"/>
        <v>0</v>
      </c>
      <c r="T137" s="92"/>
      <c r="U137" s="93"/>
      <c r="V137" s="93"/>
      <c r="W137" s="94"/>
      <c r="X137" s="94"/>
      <c r="Y137" s="95">
        <f t="shared" si="70"/>
        <v>0</v>
      </c>
      <c r="Z137" s="92"/>
      <c r="AA137" s="93"/>
      <c r="AB137" s="93"/>
      <c r="AC137" s="94"/>
      <c r="AD137" s="94"/>
      <c r="AE137" s="114">
        <f t="shared" si="71"/>
        <v>0</v>
      </c>
      <c r="AF137" s="318"/>
    </row>
    <row r="138" spans="1:32" ht="27" customHeight="1" x14ac:dyDescent="0.2">
      <c r="A138" s="302"/>
      <c r="B138" s="305"/>
      <c r="C138" s="308"/>
      <c r="D138" s="308"/>
      <c r="E138" s="416" t="s">
        <v>235</v>
      </c>
      <c r="F138" s="180"/>
      <c r="G138" s="60"/>
      <c r="H138" s="66"/>
      <c r="I138" s="67"/>
      <c r="J138" s="67"/>
      <c r="K138" s="68"/>
      <c r="L138" s="68"/>
      <c r="M138" s="91">
        <f t="shared" si="68"/>
        <v>0</v>
      </c>
      <c r="N138" s="66"/>
      <c r="O138" s="67"/>
      <c r="P138" s="67"/>
      <c r="Q138" s="68"/>
      <c r="R138" s="68"/>
      <c r="S138" s="91">
        <f t="shared" si="69"/>
        <v>0</v>
      </c>
      <c r="T138" s="92"/>
      <c r="U138" s="93"/>
      <c r="V138" s="93"/>
      <c r="W138" s="94"/>
      <c r="X138" s="94"/>
      <c r="Y138" s="95">
        <f t="shared" si="70"/>
        <v>0</v>
      </c>
      <c r="Z138" s="92"/>
      <c r="AA138" s="93"/>
      <c r="AB138" s="93"/>
      <c r="AC138" s="94"/>
      <c r="AD138" s="94"/>
      <c r="AE138" s="114">
        <f t="shared" si="71"/>
        <v>0</v>
      </c>
      <c r="AF138" s="318"/>
    </row>
    <row r="139" spans="1:32" ht="27" customHeight="1" x14ac:dyDescent="0.2">
      <c r="A139" s="302"/>
      <c r="B139" s="305"/>
      <c r="C139" s="308"/>
      <c r="D139" s="308"/>
      <c r="E139" s="416" t="s">
        <v>232</v>
      </c>
      <c r="F139" s="180"/>
      <c r="G139" s="60"/>
      <c r="H139" s="66"/>
      <c r="I139" s="67"/>
      <c r="J139" s="67"/>
      <c r="K139" s="68"/>
      <c r="L139" s="68"/>
      <c r="M139" s="91">
        <f t="shared" si="68"/>
        <v>0</v>
      </c>
      <c r="N139" s="66"/>
      <c r="O139" s="67"/>
      <c r="P139" s="67"/>
      <c r="Q139" s="68"/>
      <c r="R139" s="68"/>
      <c r="S139" s="91">
        <f t="shared" si="69"/>
        <v>0</v>
      </c>
      <c r="T139" s="92"/>
      <c r="U139" s="93"/>
      <c r="V139" s="93"/>
      <c r="W139" s="94"/>
      <c r="X139" s="94"/>
      <c r="Y139" s="95">
        <f t="shared" si="70"/>
        <v>0</v>
      </c>
      <c r="Z139" s="92"/>
      <c r="AA139" s="93"/>
      <c r="AB139" s="93"/>
      <c r="AC139" s="94"/>
      <c r="AD139" s="94"/>
      <c r="AE139" s="114">
        <f t="shared" si="71"/>
        <v>0</v>
      </c>
      <c r="AF139" s="318"/>
    </row>
    <row r="140" spans="1:32" ht="27" customHeight="1" thickBot="1" x14ac:dyDescent="0.25">
      <c r="A140" s="302"/>
      <c r="B140" s="305"/>
      <c r="C140" s="308"/>
      <c r="D140" s="308"/>
      <c r="E140" s="416" t="s">
        <v>233</v>
      </c>
      <c r="F140" s="181"/>
      <c r="G140" s="60"/>
      <c r="H140" s="66"/>
      <c r="I140" s="67"/>
      <c r="J140" s="67"/>
      <c r="K140" s="68"/>
      <c r="L140" s="68"/>
      <c r="M140" s="91">
        <f t="shared" si="68"/>
        <v>0</v>
      </c>
      <c r="N140" s="66"/>
      <c r="O140" s="67"/>
      <c r="P140" s="67"/>
      <c r="Q140" s="68"/>
      <c r="R140" s="68"/>
      <c r="S140" s="91">
        <f t="shared" si="69"/>
        <v>0</v>
      </c>
      <c r="T140" s="92"/>
      <c r="U140" s="93"/>
      <c r="V140" s="93"/>
      <c r="W140" s="94"/>
      <c r="X140" s="94"/>
      <c r="Y140" s="95">
        <f t="shared" si="70"/>
        <v>0</v>
      </c>
      <c r="Z140" s="92"/>
      <c r="AA140" s="93"/>
      <c r="AB140" s="93"/>
      <c r="AC140" s="94"/>
      <c r="AD140" s="94"/>
      <c r="AE140" s="114">
        <f t="shared" si="71"/>
        <v>0</v>
      </c>
      <c r="AF140" s="318"/>
    </row>
    <row r="141" spans="1:32" ht="26" customHeight="1" thickTop="1" thickBot="1" x14ac:dyDescent="0.25">
      <c r="A141" s="172"/>
      <c r="B141" s="173"/>
      <c r="C141" s="174"/>
      <c r="D141" s="174"/>
      <c r="E141" s="410"/>
      <c r="F141" s="175"/>
      <c r="G141" s="176"/>
      <c r="H141" s="154"/>
      <c r="I141" s="154"/>
      <c r="J141" s="154"/>
      <c r="K141" s="154"/>
      <c r="L141" s="154"/>
      <c r="M141" s="154"/>
      <c r="N141" s="154"/>
      <c r="O141" s="154"/>
      <c r="P141" s="154"/>
      <c r="Q141" s="154"/>
      <c r="R141" s="154"/>
      <c r="S141" s="154"/>
      <c r="T141" s="154"/>
      <c r="U141" s="154"/>
      <c r="V141" s="154"/>
      <c r="W141" s="154"/>
      <c r="X141" s="154"/>
      <c r="Y141" s="154"/>
      <c r="Z141" s="154"/>
      <c r="AA141" s="154"/>
      <c r="AB141" s="154"/>
      <c r="AC141" s="154"/>
      <c r="AD141" s="154"/>
      <c r="AE141" s="154"/>
      <c r="AF141" s="178"/>
    </row>
    <row r="142" spans="1:32" ht="26" customHeight="1" thickTop="1" thickBot="1" x14ac:dyDescent="0.25">
      <c r="A142" s="157"/>
      <c r="B142" s="158"/>
      <c r="C142" s="157"/>
      <c r="D142" s="157"/>
      <c r="E142" s="412"/>
      <c r="G142" s="159"/>
      <c r="H142" s="160"/>
      <c r="I142" s="160"/>
      <c r="J142" s="160"/>
      <c r="K142" s="160"/>
      <c r="L142" s="160"/>
      <c r="M142" s="160"/>
      <c r="N142" s="160"/>
      <c r="O142" s="160"/>
      <c r="P142" s="160"/>
      <c r="Q142" s="160"/>
      <c r="R142" s="160"/>
      <c r="S142" s="160"/>
      <c r="T142" s="160"/>
      <c r="U142" s="160"/>
      <c r="V142" s="160"/>
      <c r="W142" s="160"/>
      <c r="X142" s="160"/>
      <c r="Y142" s="160"/>
      <c r="Z142" s="160"/>
      <c r="AA142" s="160"/>
      <c r="AB142" s="160"/>
      <c r="AC142" s="160"/>
      <c r="AD142" s="160"/>
      <c r="AE142" s="160"/>
      <c r="AF142" s="157"/>
    </row>
    <row r="143" spans="1:32" s="156" customFormat="1" ht="24" customHeight="1" thickTop="1" thickBot="1" x14ac:dyDescent="0.25">
      <c r="A143" s="161"/>
      <c r="B143" s="162"/>
      <c r="C143" s="162"/>
      <c r="D143" s="162"/>
      <c r="E143" s="414"/>
      <c r="F143" s="163"/>
      <c r="G143" s="313" t="s">
        <v>70</v>
      </c>
      <c r="H143" s="315" t="s">
        <v>2</v>
      </c>
      <c r="I143" s="316"/>
      <c r="J143" s="316"/>
      <c r="K143" s="316"/>
      <c r="L143" s="316"/>
      <c r="M143" s="317"/>
      <c r="N143" s="315" t="s">
        <v>7</v>
      </c>
      <c r="O143" s="316"/>
      <c r="P143" s="316"/>
      <c r="Q143" s="316"/>
      <c r="R143" s="316"/>
      <c r="S143" s="317"/>
      <c r="T143" s="315" t="s">
        <v>62</v>
      </c>
      <c r="U143" s="316"/>
      <c r="V143" s="316"/>
      <c r="W143" s="316"/>
      <c r="X143" s="316"/>
      <c r="Y143" s="317"/>
      <c r="Z143" s="315" t="s">
        <v>58</v>
      </c>
      <c r="AA143" s="316"/>
      <c r="AB143" s="316"/>
      <c r="AC143" s="316"/>
      <c r="AD143" s="316"/>
      <c r="AE143" s="317"/>
    </row>
    <row r="144" spans="1:32" s="171" customFormat="1" ht="84" customHeight="1" thickTop="1" thickBot="1" x14ac:dyDescent="0.25">
      <c r="A144" s="190" t="s">
        <v>61</v>
      </c>
      <c r="B144" s="191" t="s">
        <v>5</v>
      </c>
      <c r="C144" s="192" t="s">
        <v>67</v>
      </c>
      <c r="D144" s="192" t="s">
        <v>224</v>
      </c>
      <c r="E144" s="191" t="s">
        <v>4</v>
      </c>
      <c r="F144" s="191" t="s">
        <v>229</v>
      </c>
      <c r="G144" s="314"/>
      <c r="H144" s="193" t="s">
        <v>8</v>
      </c>
      <c r="I144" s="194" t="s">
        <v>9</v>
      </c>
      <c r="J144" s="194" t="s">
        <v>68</v>
      </c>
      <c r="K144" s="195" t="s">
        <v>1</v>
      </c>
      <c r="L144" s="195" t="s">
        <v>60</v>
      </c>
      <c r="M144" s="196" t="s">
        <v>0</v>
      </c>
      <c r="N144" s="193" t="s">
        <v>8</v>
      </c>
      <c r="O144" s="194" t="s">
        <v>9</v>
      </c>
      <c r="P144" s="194" t="s">
        <v>68</v>
      </c>
      <c r="Q144" s="195" t="s">
        <v>1</v>
      </c>
      <c r="R144" s="195" t="s">
        <v>60</v>
      </c>
      <c r="S144" s="196" t="s">
        <v>0</v>
      </c>
      <c r="T144" s="193" t="s">
        <v>8</v>
      </c>
      <c r="U144" s="194" t="s">
        <v>9</v>
      </c>
      <c r="V144" s="194" t="s">
        <v>68</v>
      </c>
      <c r="W144" s="195" t="s">
        <v>1</v>
      </c>
      <c r="X144" s="195" t="s">
        <v>60</v>
      </c>
      <c r="Y144" s="196" t="s">
        <v>0</v>
      </c>
      <c r="Z144" s="193" t="s">
        <v>8</v>
      </c>
      <c r="AA144" s="194" t="s">
        <v>9</v>
      </c>
      <c r="AB144" s="194" t="s">
        <v>68</v>
      </c>
      <c r="AC144" s="195" t="s">
        <v>1</v>
      </c>
      <c r="AD144" s="195" t="s">
        <v>60</v>
      </c>
      <c r="AE144" s="196" t="s">
        <v>0</v>
      </c>
      <c r="AF144" s="191" t="s">
        <v>77</v>
      </c>
    </row>
    <row r="145" spans="1:34" ht="26" customHeight="1" thickTop="1" thickBot="1" x14ac:dyDescent="0.25">
      <c r="A145" s="197"/>
      <c r="B145" s="198"/>
      <c r="C145" s="199"/>
      <c r="D145" s="200"/>
      <c r="E145" s="408"/>
      <c r="F145" s="201"/>
      <c r="G145" s="202"/>
      <c r="H145" s="112"/>
      <c r="I145" s="112"/>
      <c r="J145" s="112"/>
      <c r="K145" s="112"/>
      <c r="L145" s="112"/>
      <c r="M145" s="112"/>
      <c r="N145" s="112"/>
      <c r="O145" s="112"/>
      <c r="P145" s="112"/>
      <c r="Q145" s="112"/>
      <c r="R145" s="112"/>
      <c r="S145" s="112"/>
      <c r="T145" s="112"/>
      <c r="U145" s="112"/>
      <c r="V145" s="112"/>
      <c r="W145" s="112"/>
      <c r="X145" s="112"/>
      <c r="Y145" s="112"/>
      <c r="Z145" s="112"/>
      <c r="AA145" s="112"/>
      <c r="AB145" s="112"/>
      <c r="AC145" s="112"/>
      <c r="AD145" s="112"/>
      <c r="AE145" s="112"/>
      <c r="AF145" s="203"/>
    </row>
    <row r="146" spans="1:34" ht="26" customHeight="1" thickTop="1" x14ac:dyDescent="0.2">
      <c r="A146" s="301" t="s">
        <v>253</v>
      </c>
      <c r="B146" s="323">
        <v>45839</v>
      </c>
      <c r="C146" s="307">
        <v>1</v>
      </c>
      <c r="D146" s="307" t="s">
        <v>50</v>
      </c>
      <c r="E146" s="405" t="s">
        <v>10</v>
      </c>
      <c r="F146" s="187"/>
      <c r="G146" s="63"/>
      <c r="H146" s="75"/>
      <c r="I146" s="76"/>
      <c r="J146" s="76"/>
      <c r="K146" s="77"/>
      <c r="L146" s="77"/>
      <c r="M146" s="86">
        <f t="shared" ref="M146:M155" si="72">SUM(H146+I146+J146+(36*(K146+L146)))</f>
        <v>0</v>
      </c>
      <c r="N146" s="75"/>
      <c r="O146" s="76"/>
      <c r="P146" s="76"/>
      <c r="Q146" s="77"/>
      <c r="R146" s="77"/>
      <c r="S146" s="86">
        <f t="shared" ref="S146:S155" si="73">SUM(N146+O146+P146+(60*(Q146+R146)))</f>
        <v>0</v>
      </c>
      <c r="T146" s="87"/>
      <c r="U146" s="88"/>
      <c r="V146" s="88"/>
      <c r="W146" s="89"/>
      <c r="X146" s="89"/>
      <c r="Y146" s="90">
        <f t="shared" ref="Y146:Y155" si="74">SUM(T146+U146+V146+(120*(W146+X146)))</f>
        <v>0</v>
      </c>
      <c r="Z146" s="87"/>
      <c r="AA146" s="88"/>
      <c r="AB146" s="88"/>
      <c r="AC146" s="89"/>
      <c r="AD146" s="89"/>
      <c r="AE146" s="117">
        <f t="shared" ref="AE146:AE155" si="75">SUM(Z146+AA146+AB146+(240*(AC146+AD146)))</f>
        <v>0</v>
      </c>
      <c r="AF146" s="320" t="str">
        <f>A146</f>
        <v>Conestoga Christian School
2760 Main St, Morgantown, PA 19543-9455</v>
      </c>
    </row>
    <row r="147" spans="1:34" ht="26" customHeight="1" x14ac:dyDescent="0.2">
      <c r="A147" s="302"/>
      <c r="B147" s="324"/>
      <c r="C147" s="308"/>
      <c r="D147" s="308"/>
      <c r="E147" s="406" t="s">
        <v>11</v>
      </c>
      <c r="F147" s="180"/>
      <c r="G147" s="59"/>
      <c r="H147" s="74"/>
      <c r="I147" s="72"/>
      <c r="J147" s="72"/>
      <c r="K147" s="73"/>
      <c r="L147" s="73"/>
      <c r="M147" s="97">
        <f t="shared" si="72"/>
        <v>0</v>
      </c>
      <c r="N147" s="74"/>
      <c r="O147" s="72"/>
      <c r="P147" s="72"/>
      <c r="Q147" s="73"/>
      <c r="R147" s="73"/>
      <c r="S147" s="97">
        <f t="shared" si="73"/>
        <v>0</v>
      </c>
      <c r="T147" s="98"/>
      <c r="U147" s="99"/>
      <c r="V147" s="99"/>
      <c r="W147" s="100"/>
      <c r="X147" s="100"/>
      <c r="Y147" s="101">
        <f t="shared" si="74"/>
        <v>0</v>
      </c>
      <c r="Z147" s="98"/>
      <c r="AA147" s="99"/>
      <c r="AB147" s="99"/>
      <c r="AC147" s="100"/>
      <c r="AD147" s="100"/>
      <c r="AE147" s="116">
        <f t="shared" si="75"/>
        <v>0</v>
      </c>
      <c r="AF147" s="318"/>
    </row>
    <row r="148" spans="1:34" ht="26" customHeight="1" x14ac:dyDescent="0.2">
      <c r="A148" s="302"/>
      <c r="B148" s="324"/>
      <c r="C148" s="308"/>
      <c r="D148" s="308"/>
      <c r="E148" s="411" t="s">
        <v>254</v>
      </c>
      <c r="F148" s="62"/>
      <c r="G148" s="60"/>
      <c r="H148" s="66"/>
      <c r="I148" s="67"/>
      <c r="J148" s="67"/>
      <c r="K148" s="68"/>
      <c r="L148" s="68"/>
      <c r="M148" s="91">
        <f t="shared" ref="M148" si="76">SUM(H148+I148+J148+(36*(K148+L148)))</f>
        <v>0</v>
      </c>
      <c r="N148" s="66"/>
      <c r="O148" s="67"/>
      <c r="P148" s="67"/>
      <c r="Q148" s="68"/>
      <c r="R148" s="68"/>
      <c r="S148" s="91">
        <f t="shared" ref="S148" si="77">SUM(N148+O148+P148+(60*(Q148+R148)))</f>
        <v>0</v>
      </c>
      <c r="T148" s="66"/>
      <c r="U148" s="67"/>
      <c r="V148" s="67"/>
      <c r="W148" s="68"/>
      <c r="X148" s="68"/>
      <c r="Y148" s="91">
        <f t="shared" ref="Y148" si="78">SUM(T148+U148+V148+(120*(W148+X148)))</f>
        <v>0</v>
      </c>
      <c r="Z148" s="66"/>
      <c r="AA148" s="67"/>
      <c r="AB148" s="67"/>
      <c r="AC148" s="68"/>
      <c r="AD148" s="68"/>
      <c r="AE148" s="142">
        <f t="shared" ref="AE148" si="79">SUM(Z148+AA148+AB148+(240*(AC148+AD148)))</f>
        <v>0</v>
      </c>
      <c r="AF148" s="318"/>
    </row>
    <row r="149" spans="1:34" ht="27" customHeight="1" thickBot="1" x14ac:dyDescent="0.25">
      <c r="A149" s="302"/>
      <c r="B149" s="324"/>
      <c r="C149" s="308"/>
      <c r="D149" s="319"/>
      <c r="E149" s="417" t="s">
        <v>6</v>
      </c>
      <c r="F149" s="119"/>
      <c r="G149" s="65"/>
      <c r="H149" s="81"/>
      <c r="I149" s="82"/>
      <c r="J149" s="82"/>
      <c r="K149" s="83"/>
      <c r="L149" s="83"/>
      <c r="M149" s="107">
        <f t="shared" si="72"/>
        <v>0</v>
      </c>
      <c r="N149" s="81"/>
      <c r="O149" s="82"/>
      <c r="P149" s="82"/>
      <c r="Q149" s="83"/>
      <c r="R149" s="83"/>
      <c r="S149" s="107">
        <f t="shared" si="73"/>
        <v>0</v>
      </c>
      <c r="T149" s="81"/>
      <c r="U149" s="82"/>
      <c r="V149" s="82"/>
      <c r="W149" s="83"/>
      <c r="X149" s="83"/>
      <c r="Y149" s="107">
        <f t="shared" si="74"/>
        <v>0</v>
      </c>
      <c r="Z149" s="81"/>
      <c r="AA149" s="82"/>
      <c r="AB149" s="82"/>
      <c r="AC149" s="83"/>
      <c r="AD149" s="83"/>
      <c r="AE149" s="115">
        <f t="shared" si="75"/>
        <v>0</v>
      </c>
      <c r="AF149" s="318"/>
    </row>
    <row r="150" spans="1:34" ht="26" customHeight="1" x14ac:dyDescent="0.2">
      <c r="A150" s="302"/>
      <c r="B150" s="324"/>
      <c r="C150" s="308"/>
      <c r="D150" s="322" t="s">
        <v>57</v>
      </c>
      <c r="E150" s="418" t="s">
        <v>10</v>
      </c>
      <c r="F150" s="204"/>
      <c r="G150" s="64"/>
      <c r="H150" s="80"/>
      <c r="I150" s="78"/>
      <c r="J150" s="78"/>
      <c r="K150" s="79"/>
      <c r="L150" s="79"/>
      <c r="M150" s="102">
        <f t="shared" si="72"/>
        <v>0</v>
      </c>
      <c r="N150" s="80"/>
      <c r="O150" s="78"/>
      <c r="P150" s="78"/>
      <c r="Q150" s="79"/>
      <c r="R150" s="79"/>
      <c r="S150" s="102">
        <f t="shared" si="73"/>
        <v>0</v>
      </c>
      <c r="T150" s="103"/>
      <c r="U150" s="104"/>
      <c r="V150" s="104"/>
      <c r="W150" s="105"/>
      <c r="X150" s="105"/>
      <c r="Y150" s="106">
        <f t="shared" si="74"/>
        <v>0</v>
      </c>
      <c r="Z150" s="103"/>
      <c r="AA150" s="104"/>
      <c r="AB150" s="104"/>
      <c r="AC150" s="105"/>
      <c r="AD150" s="105"/>
      <c r="AE150" s="113">
        <f t="shared" si="75"/>
        <v>0</v>
      </c>
      <c r="AF150" s="318"/>
    </row>
    <row r="151" spans="1:34" ht="26" customHeight="1" x14ac:dyDescent="0.2">
      <c r="A151" s="302"/>
      <c r="B151" s="324"/>
      <c r="C151" s="308"/>
      <c r="D151" s="308"/>
      <c r="E151" s="406" t="s">
        <v>11</v>
      </c>
      <c r="F151" s="180"/>
      <c r="G151" s="59"/>
      <c r="H151" s="74"/>
      <c r="I151" s="72"/>
      <c r="J151" s="72"/>
      <c r="K151" s="73"/>
      <c r="L151" s="73"/>
      <c r="M151" s="97">
        <f t="shared" si="72"/>
        <v>0</v>
      </c>
      <c r="N151" s="74"/>
      <c r="O151" s="72"/>
      <c r="P151" s="72"/>
      <c r="Q151" s="73"/>
      <c r="R151" s="73"/>
      <c r="S151" s="97">
        <f t="shared" si="73"/>
        <v>0</v>
      </c>
      <c r="T151" s="98"/>
      <c r="U151" s="99"/>
      <c r="V151" s="99"/>
      <c r="W151" s="100"/>
      <c r="X151" s="100"/>
      <c r="Y151" s="101">
        <f t="shared" si="74"/>
        <v>0</v>
      </c>
      <c r="Z151" s="98"/>
      <c r="AA151" s="99"/>
      <c r="AB151" s="99"/>
      <c r="AC151" s="100"/>
      <c r="AD151" s="100"/>
      <c r="AE151" s="116">
        <f t="shared" si="75"/>
        <v>0</v>
      </c>
      <c r="AF151" s="318"/>
    </row>
    <row r="152" spans="1:34" ht="26" customHeight="1" x14ac:dyDescent="0.2">
      <c r="A152" s="302"/>
      <c r="B152" s="324"/>
      <c r="C152" s="308"/>
      <c r="D152" s="308"/>
      <c r="E152" s="411" t="s">
        <v>254</v>
      </c>
      <c r="F152" s="62"/>
      <c r="G152" s="60"/>
      <c r="H152" s="66"/>
      <c r="I152" s="67"/>
      <c r="J152" s="67"/>
      <c r="K152" s="68"/>
      <c r="L152" s="68"/>
      <c r="M152" s="91">
        <f t="shared" si="72"/>
        <v>0</v>
      </c>
      <c r="N152" s="66"/>
      <c r="O152" s="67"/>
      <c r="P152" s="67"/>
      <c r="Q152" s="68"/>
      <c r="R152" s="68"/>
      <c r="S152" s="91">
        <f t="shared" si="73"/>
        <v>0</v>
      </c>
      <c r="T152" s="66"/>
      <c r="U152" s="67"/>
      <c r="V152" s="67"/>
      <c r="W152" s="68"/>
      <c r="X152" s="68"/>
      <c r="Y152" s="91">
        <f t="shared" si="74"/>
        <v>0</v>
      </c>
      <c r="Z152" s="66"/>
      <c r="AA152" s="67"/>
      <c r="AB152" s="67"/>
      <c r="AC152" s="68"/>
      <c r="AD152" s="68"/>
      <c r="AE152" s="142">
        <f t="shared" si="75"/>
        <v>0</v>
      </c>
      <c r="AF152" s="318"/>
    </row>
    <row r="153" spans="1:34" ht="27" customHeight="1" thickBot="1" x14ac:dyDescent="0.25">
      <c r="A153" s="302"/>
      <c r="B153" s="324"/>
      <c r="C153" s="308"/>
      <c r="D153" s="319"/>
      <c r="E153" s="417" t="s">
        <v>6</v>
      </c>
      <c r="F153" s="119"/>
      <c r="G153" s="65"/>
      <c r="H153" s="81"/>
      <c r="I153" s="82"/>
      <c r="J153" s="82"/>
      <c r="K153" s="83"/>
      <c r="L153" s="83"/>
      <c r="M153" s="107">
        <f t="shared" si="72"/>
        <v>0</v>
      </c>
      <c r="N153" s="81"/>
      <c r="O153" s="82"/>
      <c r="P153" s="82"/>
      <c r="Q153" s="83"/>
      <c r="R153" s="83"/>
      <c r="S153" s="107">
        <f t="shared" si="73"/>
        <v>0</v>
      </c>
      <c r="T153" s="81"/>
      <c r="U153" s="82"/>
      <c r="V153" s="82"/>
      <c r="W153" s="83"/>
      <c r="X153" s="83"/>
      <c r="Y153" s="107">
        <f t="shared" si="74"/>
        <v>0</v>
      </c>
      <c r="Z153" s="81"/>
      <c r="AA153" s="82"/>
      <c r="AB153" s="82"/>
      <c r="AC153" s="83"/>
      <c r="AD153" s="83"/>
      <c r="AE153" s="115">
        <f t="shared" si="75"/>
        <v>0</v>
      </c>
      <c r="AF153" s="318"/>
    </row>
    <row r="154" spans="1:34" ht="27" customHeight="1" thickTop="1" x14ac:dyDescent="0.2">
      <c r="A154" s="301" t="s">
        <v>255</v>
      </c>
      <c r="B154" s="304">
        <v>45839</v>
      </c>
      <c r="C154" s="307">
        <v>1</v>
      </c>
      <c r="D154" s="307" t="s">
        <v>50</v>
      </c>
      <c r="E154" s="418" t="s">
        <v>10</v>
      </c>
      <c r="F154" s="187"/>
      <c r="G154" s="63"/>
      <c r="H154" s="75"/>
      <c r="I154" s="76"/>
      <c r="J154" s="76"/>
      <c r="K154" s="77"/>
      <c r="L154" s="77"/>
      <c r="M154" s="86">
        <f t="shared" si="72"/>
        <v>0</v>
      </c>
      <c r="N154" s="75"/>
      <c r="O154" s="76"/>
      <c r="P154" s="76"/>
      <c r="Q154" s="77"/>
      <c r="R154" s="77"/>
      <c r="S154" s="86">
        <f t="shared" si="73"/>
        <v>0</v>
      </c>
      <c r="T154" s="87"/>
      <c r="U154" s="88"/>
      <c r="V154" s="88"/>
      <c r="W154" s="89"/>
      <c r="X154" s="89"/>
      <c r="Y154" s="90">
        <f t="shared" si="74"/>
        <v>0</v>
      </c>
      <c r="Z154" s="87"/>
      <c r="AA154" s="88"/>
      <c r="AB154" s="88"/>
      <c r="AC154" s="89"/>
      <c r="AD154" s="89"/>
      <c r="AE154" s="117">
        <f t="shared" si="75"/>
        <v>0</v>
      </c>
      <c r="AF154" s="320" t="str">
        <f>A154</f>
        <v>Smoketown Elementary School (Old Location)
2426 Old Philadelphia Pk, Lancaster, PA 17602</v>
      </c>
    </row>
    <row r="155" spans="1:34" ht="27" customHeight="1" x14ac:dyDescent="0.2">
      <c r="A155" s="302"/>
      <c r="B155" s="305"/>
      <c r="C155" s="308"/>
      <c r="D155" s="308"/>
      <c r="E155" s="406" t="s">
        <v>11</v>
      </c>
      <c r="F155" s="180"/>
      <c r="G155" s="60"/>
      <c r="H155" s="66"/>
      <c r="I155" s="67"/>
      <c r="J155" s="67"/>
      <c r="K155" s="68"/>
      <c r="L155" s="68"/>
      <c r="M155" s="91">
        <f t="shared" si="72"/>
        <v>0</v>
      </c>
      <c r="N155" s="66"/>
      <c r="O155" s="67"/>
      <c r="P155" s="67"/>
      <c r="Q155" s="68"/>
      <c r="R155" s="68"/>
      <c r="S155" s="91">
        <f t="shared" si="73"/>
        <v>0</v>
      </c>
      <c r="T155" s="92"/>
      <c r="U155" s="93"/>
      <c r="V155" s="93"/>
      <c r="W155" s="94"/>
      <c r="X155" s="94"/>
      <c r="Y155" s="95">
        <f t="shared" si="74"/>
        <v>0</v>
      </c>
      <c r="Z155" s="92"/>
      <c r="AA155" s="93"/>
      <c r="AB155" s="93"/>
      <c r="AC155" s="94"/>
      <c r="AD155" s="94"/>
      <c r="AE155" s="114">
        <f t="shared" si="75"/>
        <v>0</v>
      </c>
      <c r="AF155" s="318"/>
      <c r="AH155" s="171"/>
    </row>
    <row r="156" spans="1:34" ht="27" customHeight="1" thickBot="1" x14ac:dyDescent="0.25">
      <c r="A156" s="302"/>
      <c r="B156" s="305"/>
      <c r="C156" s="308"/>
      <c r="D156" s="319"/>
      <c r="E156" s="417" t="s">
        <v>6</v>
      </c>
      <c r="F156" s="119"/>
      <c r="G156" s="65"/>
      <c r="H156" s="81"/>
      <c r="I156" s="82"/>
      <c r="J156" s="82"/>
      <c r="K156" s="83"/>
      <c r="L156" s="83"/>
      <c r="M156" s="107">
        <f>SUM(H156+I156+J156+(36*(K156+L156)))</f>
        <v>0</v>
      </c>
      <c r="N156" s="81"/>
      <c r="O156" s="82"/>
      <c r="P156" s="82"/>
      <c r="Q156" s="83"/>
      <c r="R156" s="83"/>
      <c r="S156" s="107">
        <f>SUM(N156+O156+P156+(60*(Q156+R156)))</f>
        <v>0</v>
      </c>
      <c r="T156" s="81"/>
      <c r="U156" s="82"/>
      <c r="V156" s="82"/>
      <c r="W156" s="83"/>
      <c r="X156" s="83"/>
      <c r="Y156" s="107">
        <f>SUM(T156+U156+V156+(120*(W156+X156)))</f>
        <v>0</v>
      </c>
      <c r="Z156" s="182"/>
      <c r="AA156" s="183"/>
      <c r="AB156" s="183"/>
      <c r="AC156" s="184"/>
      <c r="AD156" s="184"/>
      <c r="AE156" s="155">
        <f>SUM(Z156+AA156+AB156+(240*(AC156+AD156)))</f>
        <v>0</v>
      </c>
      <c r="AF156" s="318"/>
    </row>
    <row r="157" spans="1:34" ht="27" customHeight="1" thickTop="1" x14ac:dyDescent="0.2">
      <c r="A157" s="301" t="s">
        <v>256</v>
      </c>
      <c r="B157" s="304">
        <v>45839</v>
      </c>
      <c r="C157" s="307">
        <v>1</v>
      </c>
      <c r="D157" s="307" t="s">
        <v>50</v>
      </c>
      <c r="E157" s="419" t="s">
        <v>10</v>
      </c>
      <c r="F157" s="187"/>
      <c r="G157" s="63"/>
      <c r="H157" s="75"/>
      <c r="I157" s="76"/>
      <c r="J157" s="76"/>
      <c r="K157" s="77"/>
      <c r="L157" s="77"/>
      <c r="M157" s="86">
        <f t="shared" ref="M157:M161" si="80">SUM(H157+I157+J157+(36*(K157+L157)))</f>
        <v>0</v>
      </c>
      <c r="N157" s="75"/>
      <c r="O157" s="76"/>
      <c r="P157" s="76"/>
      <c r="Q157" s="77"/>
      <c r="R157" s="77"/>
      <c r="S157" s="86">
        <f t="shared" ref="S157:S161" si="81">SUM(N157+O157+P157+(60*(Q157+R157)))</f>
        <v>0</v>
      </c>
      <c r="T157" s="87"/>
      <c r="U157" s="88"/>
      <c r="V157" s="88"/>
      <c r="W157" s="89"/>
      <c r="X157" s="89"/>
      <c r="Y157" s="90">
        <f t="shared" ref="Y157:Y161" si="82">SUM(T157+U157+V157+(120*(W157+X157)))</f>
        <v>0</v>
      </c>
      <c r="Z157" s="87"/>
      <c r="AA157" s="88"/>
      <c r="AB157" s="88"/>
      <c r="AC157" s="89"/>
      <c r="AD157" s="89"/>
      <c r="AE157" s="117">
        <f t="shared" ref="AE157:AE161" si="83">SUM(Z157+AA157+AB157+(240*(AC157+AD157)))</f>
        <v>0</v>
      </c>
      <c r="AF157" s="320" t="str">
        <f>A157</f>
        <v>Gerald G. Huesken Middle School
2114 Horseshoe Rd, Lancaster, PA 17601</v>
      </c>
    </row>
    <row r="158" spans="1:34" ht="27" customHeight="1" thickBot="1" x14ac:dyDescent="0.25">
      <c r="A158" s="302"/>
      <c r="B158" s="305"/>
      <c r="C158" s="308"/>
      <c r="D158" s="308"/>
      <c r="E158" s="420" t="s">
        <v>11</v>
      </c>
      <c r="F158" s="181"/>
      <c r="G158" s="60"/>
      <c r="H158" s="66"/>
      <c r="I158" s="67"/>
      <c r="J158" s="67"/>
      <c r="K158" s="68"/>
      <c r="L158" s="68"/>
      <c r="M158" s="91">
        <f t="shared" si="80"/>
        <v>0</v>
      </c>
      <c r="N158" s="66"/>
      <c r="O158" s="67"/>
      <c r="P158" s="67"/>
      <c r="Q158" s="68"/>
      <c r="R158" s="68"/>
      <c r="S158" s="91">
        <f t="shared" si="81"/>
        <v>0</v>
      </c>
      <c r="T158" s="92"/>
      <c r="U158" s="93"/>
      <c r="V158" s="93"/>
      <c r="W158" s="94"/>
      <c r="X158" s="94"/>
      <c r="Y158" s="95">
        <f t="shared" si="82"/>
        <v>0</v>
      </c>
      <c r="Z158" s="92"/>
      <c r="AA158" s="93"/>
      <c r="AB158" s="93"/>
      <c r="AC158" s="94"/>
      <c r="AD158" s="94"/>
      <c r="AE158" s="114">
        <f t="shared" si="83"/>
        <v>0</v>
      </c>
      <c r="AF158" s="318"/>
      <c r="AH158" s="171"/>
    </row>
    <row r="159" spans="1:34" ht="26" customHeight="1" thickTop="1" x14ac:dyDescent="0.2">
      <c r="A159" s="301" t="s">
        <v>257</v>
      </c>
      <c r="B159" s="304">
        <v>45839</v>
      </c>
      <c r="C159" s="307">
        <v>10</v>
      </c>
      <c r="D159" s="307" t="s">
        <v>57</v>
      </c>
      <c r="E159" s="405" t="s">
        <v>11</v>
      </c>
      <c r="F159" s="187"/>
      <c r="G159" s="63"/>
      <c r="H159" s="87"/>
      <c r="I159" s="88"/>
      <c r="J159" s="88"/>
      <c r="K159" s="89"/>
      <c r="L159" s="89"/>
      <c r="M159" s="90">
        <f t="shared" si="80"/>
        <v>0</v>
      </c>
      <c r="N159" s="75"/>
      <c r="O159" s="76"/>
      <c r="P159" s="76"/>
      <c r="Q159" s="77"/>
      <c r="R159" s="77"/>
      <c r="S159" s="86">
        <f t="shared" si="81"/>
        <v>0</v>
      </c>
      <c r="T159" s="87"/>
      <c r="U159" s="88"/>
      <c r="V159" s="88"/>
      <c r="W159" s="89"/>
      <c r="X159" s="89"/>
      <c r="Y159" s="90">
        <f t="shared" si="82"/>
        <v>0</v>
      </c>
      <c r="Z159" s="87"/>
      <c r="AA159" s="88"/>
      <c r="AB159" s="88"/>
      <c r="AC159" s="89"/>
      <c r="AD159" s="89"/>
      <c r="AE159" s="117">
        <f t="shared" si="83"/>
        <v>0</v>
      </c>
      <c r="AF159" s="310" t="str">
        <f>A159</f>
        <v>Brownstown Elementary School
51 School Lane, Brownstown, PA 17508</v>
      </c>
    </row>
    <row r="160" spans="1:34" ht="26" customHeight="1" x14ac:dyDescent="0.2">
      <c r="A160" s="302"/>
      <c r="B160" s="305"/>
      <c r="C160" s="308"/>
      <c r="D160" s="308"/>
      <c r="E160" s="411" t="s">
        <v>254</v>
      </c>
      <c r="F160" s="62"/>
      <c r="G160" s="60"/>
      <c r="H160" s="92"/>
      <c r="I160" s="93"/>
      <c r="J160" s="93"/>
      <c r="K160" s="94"/>
      <c r="L160" s="94"/>
      <c r="M160" s="95">
        <f t="shared" si="80"/>
        <v>0</v>
      </c>
      <c r="N160" s="66"/>
      <c r="O160" s="67"/>
      <c r="P160" s="67"/>
      <c r="Q160" s="68"/>
      <c r="R160" s="68"/>
      <c r="S160" s="91">
        <f t="shared" si="81"/>
        <v>0</v>
      </c>
      <c r="T160" s="66"/>
      <c r="U160" s="67"/>
      <c r="V160" s="67"/>
      <c r="W160" s="68"/>
      <c r="X160" s="68"/>
      <c r="Y160" s="91">
        <f t="shared" si="82"/>
        <v>0</v>
      </c>
      <c r="Z160" s="66"/>
      <c r="AA160" s="67"/>
      <c r="AB160" s="67"/>
      <c r="AC160" s="68"/>
      <c r="AD160" s="68"/>
      <c r="AE160" s="142">
        <f t="shared" si="83"/>
        <v>0</v>
      </c>
      <c r="AF160" s="311"/>
    </row>
    <row r="161" spans="1:34" ht="27" customHeight="1" thickBot="1" x14ac:dyDescent="0.25">
      <c r="A161" s="303"/>
      <c r="B161" s="306"/>
      <c r="C161" s="309"/>
      <c r="D161" s="309"/>
      <c r="E161" s="407" t="s">
        <v>6</v>
      </c>
      <c r="F161" s="120"/>
      <c r="G161" s="61"/>
      <c r="H161" s="138"/>
      <c r="I161" s="139"/>
      <c r="J161" s="139"/>
      <c r="K161" s="140"/>
      <c r="L161" s="140"/>
      <c r="M161" s="143">
        <f t="shared" si="80"/>
        <v>0</v>
      </c>
      <c r="N161" s="69"/>
      <c r="O161" s="70"/>
      <c r="P161" s="70"/>
      <c r="Q161" s="71"/>
      <c r="R161" s="71"/>
      <c r="S161" s="96">
        <f t="shared" si="81"/>
        <v>0</v>
      </c>
      <c r="T161" s="69"/>
      <c r="U161" s="70"/>
      <c r="V161" s="70"/>
      <c r="W161" s="71"/>
      <c r="X161" s="71"/>
      <c r="Y161" s="96">
        <f t="shared" si="82"/>
        <v>0</v>
      </c>
      <c r="Z161" s="69"/>
      <c r="AA161" s="70"/>
      <c r="AB161" s="70"/>
      <c r="AC161" s="71"/>
      <c r="AD161" s="71"/>
      <c r="AE161" s="118">
        <f t="shared" si="83"/>
        <v>0</v>
      </c>
      <c r="AF161" s="312"/>
    </row>
    <row r="162" spans="1:34" ht="27" customHeight="1" thickTop="1" x14ac:dyDescent="0.2">
      <c r="A162" s="301" t="s">
        <v>258</v>
      </c>
      <c r="B162" s="304">
        <v>45839</v>
      </c>
      <c r="C162" s="307">
        <v>1</v>
      </c>
      <c r="D162" s="307" t="s">
        <v>79</v>
      </c>
      <c r="E162" s="419" t="s">
        <v>10</v>
      </c>
      <c r="F162" s="187"/>
      <c r="G162" s="63"/>
      <c r="H162" s="75"/>
      <c r="I162" s="76"/>
      <c r="J162" s="76"/>
      <c r="K162" s="77"/>
      <c r="L162" s="77"/>
      <c r="M162" s="86">
        <f t="shared" ref="M162:M163" si="84">SUM(H162+I162+J162+(36*(K162+L162)))</f>
        <v>0</v>
      </c>
      <c r="N162" s="75"/>
      <c r="O162" s="76"/>
      <c r="P162" s="76"/>
      <c r="Q162" s="77"/>
      <c r="R162" s="77"/>
      <c r="S162" s="86">
        <f t="shared" ref="S162:S163" si="85">SUM(N162+O162+P162+(60*(Q162+R162)))</f>
        <v>0</v>
      </c>
      <c r="T162" s="87"/>
      <c r="U162" s="88"/>
      <c r="V162" s="88"/>
      <c r="W162" s="89"/>
      <c r="X162" s="89"/>
      <c r="Y162" s="90">
        <f t="shared" ref="Y162:Y163" si="86">SUM(T162+U162+V162+(120*(W162+X162)))</f>
        <v>0</v>
      </c>
      <c r="Z162" s="87"/>
      <c r="AA162" s="88"/>
      <c r="AB162" s="88"/>
      <c r="AC162" s="89"/>
      <c r="AD162" s="89"/>
      <c r="AE162" s="117">
        <f t="shared" ref="AE162:AE163" si="87">SUM(Z162+AA162+AB162+(240*(AC162+AD162)))</f>
        <v>0</v>
      </c>
      <c r="AF162" s="320" t="str">
        <f>A162</f>
        <v>Eastern Lebanon Co Middle School
60 Evergreen Dr, Myerstown, PA 17067-2611</v>
      </c>
    </row>
    <row r="163" spans="1:34" ht="27" customHeight="1" thickBot="1" x14ac:dyDescent="0.25">
      <c r="A163" s="303"/>
      <c r="B163" s="306"/>
      <c r="C163" s="309"/>
      <c r="D163" s="309"/>
      <c r="E163" s="421" t="s">
        <v>11</v>
      </c>
      <c r="F163" s="205"/>
      <c r="G163" s="61"/>
      <c r="H163" s="69"/>
      <c r="I163" s="70"/>
      <c r="J163" s="70"/>
      <c r="K163" s="71"/>
      <c r="L163" s="71"/>
      <c r="M163" s="96">
        <f t="shared" si="84"/>
        <v>0</v>
      </c>
      <c r="N163" s="69"/>
      <c r="O163" s="70"/>
      <c r="P163" s="70"/>
      <c r="Q163" s="71"/>
      <c r="R163" s="71"/>
      <c r="S163" s="96">
        <f t="shared" si="85"/>
        <v>0</v>
      </c>
      <c r="T163" s="138"/>
      <c r="U163" s="139"/>
      <c r="V163" s="139"/>
      <c r="W163" s="140"/>
      <c r="X163" s="140"/>
      <c r="Y163" s="143">
        <f t="shared" si="86"/>
        <v>0</v>
      </c>
      <c r="Z163" s="138"/>
      <c r="AA163" s="139"/>
      <c r="AB163" s="139"/>
      <c r="AC163" s="140"/>
      <c r="AD163" s="140"/>
      <c r="AE163" s="141">
        <f t="shared" si="87"/>
        <v>0</v>
      </c>
      <c r="AF163" s="321"/>
      <c r="AH163" s="171"/>
    </row>
    <row r="164" spans="1:34" ht="26" customHeight="1" thickTop="1" thickBot="1" x14ac:dyDescent="0.25">
      <c r="A164" s="172"/>
      <c r="B164" s="173"/>
      <c r="C164" s="174"/>
      <c r="D164" s="174"/>
      <c r="E164" s="410"/>
      <c r="F164" s="175"/>
      <c r="G164" s="176"/>
      <c r="H164" s="154"/>
      <c r="I164" s="154"/>
      <c r="J164" s="154"/>
      <c r="K164" s="154"/>
      <c r="L164" s="154"/>
      <c r="M164" s="154"/>
      <c r="N164" s="154"/>
      <c r="O164" s="154"/>
      <c r="P164" s="154"/>
      <c r="Q164" s="154"/>
      <c r="R164" s="154"/>
      <c r="S164" s="154"/>
      <c r="T164" s="154"/>
      <c r="U164" s="154"/>
      <c r="V164" s="154"/>
      <c r="W164" s="154"/>
      <c r="X164" s="154"/>
      <c r="Y164" s="154"/>
      <c r="Z164" s="154"/>
      <c r="AA164" s="154"/>
      <c r="AB164" s="154"/>
      <c r="AC164" s="154"/>
      <c r="AD164" s="154"/>
      <c r="AE164" s="154"/>
      <c r="AF164" s="178"/>
    </row>
    <row r="165" spans="1:34" ht="26" customHeight="1" thickTop="1" thickBot="1" x14ac:dyDescent="0.25">
      <c r="A165" s="157"/>
      <c r="B165" s="158"/>
      <c r="C165" s="157"/>
      <c r="D165" s="157"/>
      <c r="E165" s="412"/>
      <c r="G165" s="159"/>
      <c r="H165" s="160"/>
      <c r="I165" s="160"/>
      <c r="J165" s="160"/>
      <c r="K165" s="160"/>
      <c r="L165" s="160"/>
      <c r="M165" s="160"/>
      <c r="N165" s="160"/>
      <c r="O165" s="160"/>
      <c r="P165" s="160"/>
      <c r="Q165" s="160"/>
      <c r="R165" s="160"/>
      <c r="S165" s="160"/>
      <c r="T165" s="160"/>
      <c r="U165" s="160"/>
      <c r="V165" s="160"/>
      <c r="W165" s="160"/>
      <c r="X165" s="160"/>
      <c r="Y165" s="160"/>
      <c r="Z165" s="160"/>
      <c r="AA165" s="160"/>
      <c r="AB165" s="160"/>
      <c r="AC165" s="160"/>
      <c r="AD165" s="160"/>
      <c r="AE165" s="160"/>
      <c r="AF165" s="157"/>
    </row>
    <row r="166" spans="1:34" s="156" customFormat="1" ht="24" customHeight="1" thickTop="1" thickBot="1" x14ac:dyDescent="0.25">
      <c r="A166" s="161"/>
      <c r="B166" s="162"/>
      <c r="C166" s="162"/>
      <c r="D166" s="162"/>
      <c r="E166" s="414"/>
      <c r="F166" s="163"/>
      <c r="G166" s="313" t="s">
        <v>70</v>
      </c>
      <c r="H166" s="315" t="s">
        <v>2</v>
      </c>
      <c r="I166" s="316"/>
      <c r="J166" s="316"/>
      <c r="K166" s="316"/>
      <c r="L166" s="316"/>
      <c r="M166" s="317"/>
      <c r="N166" s="315" t="s">
        <v>7</v>
      </c>
      <c r="O166" s="316"/>
      <c r="P166" s="316"/>
      <c r="Q166" s="316"/>
      <c r="R166" s="316"/>
      <c r="S166" s="317"/>
      <c r="T166" s="315" t="s">
        <v>62</v>
      </c>
      <c r="U166" s="316"/>
      <c r="V166" s="316"/>
      <c r="W166" s="316"/>
      <c r="X166" s="316"/>
      <c r="Y166" s="317"/>
      <c r="Z166" s="315" t="s">
        <v>58</v>
      </c>
      <c r="AA166" s="316"/>
      <c r="AB166" s="316"/>
      <c r="AC166" s="316"/>
      <c r="AD166" s="316"/>
      <c r="AE166" s="317"/>
    </row>
    <row r="167" spans="1:34" s="171" customFormat="1" ht="84" customHeight="1" thickTop="1" thickBot="1" x14ac:dyDescent="0.25">
      <c r="A167" s="190" t="s">
        <v>61</v>
      </c>
      <c r="B167" s="191" t="s">
        <v>5</v>
      </c>
      <c r="C167" s="192" t="s">
        <v>67</v>
      </c>
      <c r="D167" s="192" t="s">
        <v>224</v>
      </c>
      <c r="E167" s="191" t="s">
        <v>4</v>
      </c>
      <c r="F167" s="191" t="s">
        <v>229</v>
      </c>
      <c r="G167" s="314"/>
      <c r="H167" s="193" t="s">
        <v>8</v>
      </c>
      <c r="I167" s="194" t="s">
        <v>9</v>
      </c>
      <c r="J167" s="194" t="s">
        <v>68</v>
      </c>
      <c r="K167" s="195" t="s">
        <v>1</v>
      </c>
      <c r="L167" s="195" t="s">
        <v>60</v>
      </c>
      <c r="M167" s="196" t="s">
        <v>0</v>
      </c>
      <c r="N167" s="193" t="s">
        <v>8</v>
      </c>
      <c r="O167" s="194" t="s">
        <v>9</v>
      </c>
      <c r="P167" s="194" t="s">
        <v>68</v>
      </c>
      <c r="Q167" s="195" t="s">
        <v>1</v>
      </c>
      <c r="R167" s="195" t="s">
        <v>60</v>
      </c>
      <c r="S167" s="196" t="s">
        <v>0</v>
      </c>
      <c r="T167" s="193" t="s">
        <v>8</v>
      </c>
      <c r="U167" s="194" t="s">
        <v>9</v>
      </c>
      <c r="V167" s="194" t="s">
        <v>68</v>
      </c>
      <c r="W167" s="195" t="s">
        <v>1</v>
      </c>
      <c r="X167" s="195" t="s">
        <v>60</v>
      </c>
      <c r="Y167" s="196" t="s">
        <v>0</v>
      </c>
      <c r="Z167" s="193" t="s">
        <v>8</v>
      </c>
      <c r="AA167" s="194" t="s">
        <v>9</v>
      </c>
      <c r="AB167" s="194" t="s">
        <v>68</v>
      </c>
      <c r="AC167" s="195" t="s">
        <v>1</v>
      </c>
      <c r="AD167" s="195" t="s">
        <v>60</v>
      </c>
      <c r="AE167" s="196" t="s">
        <v>0</v>
      </c>
      <c r="AF167" s="191" t="s">
        <v>77</v>
      </c>
    </row>
    <row r="168" spans="1:34" ht="26" customHeight="1" thickTop="1" thickBot="1" x14ac:dyDescent="0.25">
      <c r="A168" s="172"/>
      <c r="B168" s="173"/>
      <c r="C168" s="174"/>
      <c r="D168" s="174"/>
      <c r="E168" s="410"/>
      <c r="F168" s="175"/>
      <c r="G168" s="176"/>
      <c r="H168" s="154"/>
      <c r="I168" s="154"/>
      <c r="J168" s="154"/>
      <c r="K168" s="154"/>
      <c r="L168" s="154"/>
      <c r="M168" s="154"/>
      <c r="N168" s="154"/>
      <c r="O168" s="154"/>
      <c r="P168" s="154"/>
      <c r="Q168" s="154"/>
      <c r="R168" s="154"/>
      <c r="S168" s="154"/>
      <c r="T168" s="154"/>
      <c r="U168" s="154"/>
      <c r="V168" s="154"/>
      <c r="W168" s="154"/>
      <c r="X168" s="154"/>
      <c r="Y168" s="154"/>
      <c r="Z168" s="154"/>
      <c r="AA168" s="154"/>
      <c r="AB168" s="154"/>
      <c r="AC168" s="154"/>
      <c r="AD168" s="154"/>
      <c r="AE168" s="154"/>
      <c r="AF168" s="178"/>
    </row>
    <row r="169" spans="1:34" ht="27" customHeight="1" thickTop="1" x14ac:dyDescent="0.2">
      <c r="A169" s="301" t="s">
        <v>259</v>
      </c>
      <c r="B169" s="304">
        <v>45839</v>
      </c>
      <c r="C169" s="307">
        <v>10</v>
      </c>
      <c r="D169" s="307" t="s">
        <v>137</v>
      </c>
      <c r="E169" s="415" t="s">
        <v>11</v>
      </c>
      <c r="F169" s="179"/>
      <c r="G169" s="144"/>
      <c r="H169" s="145"/>
      <c r="I169" s="146"/>
      <c r="J169" s="146"/>
      <c r="K169" s="147"/>
      <c r="L169" s="147"/>
      <c r="M169" s="148">
        <f t="shared" ref="M169:M171" si="88">SUM(H169+I169+J169+(36*(K169+L169)))</f>
        <v>0</v>
      </c>
      <c r="N169" s="145"/>
      <c r="O169" s="146"/>
      <c r="P169" s="146"/>
      <c r="Q169" s="147"/>
      <c r="R169" s="147"/>
      <c r="S169" s="148">
        <f t="shared" ref="S169:S171" si="89">SUM(N169+O169+P169+(60*(Q169+R169)))</f>
        <v>0</v>
      </c>
      <c r="T169" s="149"/>
      <c r="U169" s="150"/>
      <c r="V169" s="150"/>
      <c r="W169" s="151"/>
      <c r="X169" s="151"/>
      <c r="Y169" s="152">
        <f t="shared" ref="Y169:Y171" si="90">SUM(T169+U169+V169+(120*(W169+X169)))</f>
        <v>0</v>
      </c>
      <c r="Z169" s="149"/>
      <c r="AA169" s="150"/>
      <c r="AB169" s="150"/>
      <c r="AC169" s="151"/>
      <c r="AD169" s="151"/>
      <c r="AE169" s="153">
        <f t="shared" ref="AE169:AE171" si="91">SUM(Z169+AA169+AB169+(240*(AC169+AD169)))</f>
        <v>0</v>
      </c>
      <c r="AF169" s="318" t="str">
        <f>A169</f>
        <v>Hempfield Senior High School
200 Stanley Ave, Landisville, PA 17538-1220</v>
      </c>
    </row>
    <row r="170" spans="1:34" ht="27" customHeight="1" x14ac:dyDescent="0.2">
      <c r="A170" s="302"/>
      <c r="B170" s="305"/>
      <c r="C170" s="308"/>
      <c r="D170" s="308"/>
      <c r="E170" s="416" t="s">
        <v>228</v>
      </c>
      <c r="F170" s="180"/>
      <c r="G170" s="60"/>
      <c r="H170" s="66"/>
      <c r="I170" s="67"/>
      <c r="J170" s="67"/>
      <c r="K170" s="68"/>
      <c r="L170" s="68"/>
      <c r="M170" s="91">
        <f t="shared" si="88"/>
        <v>0</v>
      </c>
      <c r="N170" s="66"/>
      <c r="O170" s="67"/>
      <c r="P170" s="67"/>
      <c r="Q170" s="68"/>
      <c r="R170" s="68"/>
      <c r="S170" s="91">
        <f t="shared" si="89"/>
        <v>0</v>
      </c>
      <c r="T170" s="92"/>
      <c r="U170" s="93"/>
      <c r="V170" s="93"/>
      <c r="W170" s="94"/>
      <c r="X170" s="94"/>
      <c r="Y170" s="95">
        <f t="shared" si="90"/>
        <v>0</v>
      </c>
      <c r="Z170" s="92"/>
      <c r="AA170" s="93"/>
      <c r="AB170" s="93"/>
      <c r="AC170" s="94"/>
      <c r="AD170" s="94"/>
      <c r="AE170" s="114">
        <f t="shared" si="91"/>
        <v>0</v>
      </c>
      <c r="AF170" s="318"/>
      <c r="AH170" s="171"/>
    </row>
    <row r="171" spans="1:34" ht="27" customHeight="1" x14ac:dyDescent="0.2">
      <c r="A171" s="302"/>
      <c r="B171" s="305"/>
      <c r="C171" s="308"/>
      <c r="D171" s="308"/>
      <c r="E171" s="411" t="s">
        <v>254</v>
      </c>
      <c r="F171" s="62"/>
      <c r="G171" s="60"/>
      <c r="H171" s="66"/>
      <c r="I171" s="67"/>
      <c r="J171" s="67"/>
      <c r="K171" s="68"/>
      <c r="L171" s="68"/>
      <c r="M171" s="91">
        <f t="shared" si="88"/>
        <v>0</v>
      </c>
      <c r="N171" s="66"/>
      <c r="O171" s="67"/>
      <c r="P171" s="67"/>
      <c r="Q171" s="68"/>
      <c r="R171" s="68"/>
      <c r="S171" s="91">
        <f t="shared" si="89"/>
        <v>0</v>
      </c>
      <c r="T171" s="66"/>
      <c r="U171" s="67"/>
      <c r="V171" s="67"/>
      <c r="W171" s="68"/>
      <c r="X171" s="68"/>
      <c r="Y171" s="91">
        <f t="shared" si="90"/>
        <v>0</v>
      </c>
      <c r="Z171" s="66"/>
      <c r="AA171" s="67"/>
      <c r="AB171" s="67"/>
      <c r="AC171" s="68"/>
      <c r="AD171" s="68"/>
      <c r="AE171" s="142">
        <f t="shared" si="91"/>
        <v>0</v>
      </c>
      <c r="AF171" s="318"/>
      <c r="AH171" s="171"/>
    </row>
    <row r="172" spans="1:34" ht="27" customHeight="1" thickBot="1" x14ac:dyDescent="0.25">
      <c r="A172" s="303"/>
      <c r="B172" s="306"/>
      <c r="C172" s="309"/>
      <c r="D172" s="309"/>
      <c r="E172" s="417" t="s">
        <v>6</v>
      </c>
      <c r="F172" s="119"/>
      <c r="G172" s="65"/>
      <c r="H172" s="81"/>
      <c r="I172" s="82"/>
      <c r="J172" s="82"/>
      <c r="K172" s="83"/>
      <c r="L172" s="83"/>
      <c r="M172" s="107">
        <f>SUM(H172+I172+J172+(36*(K172+L172)))</f>
        <v>0</v>
      </c>
      <c r="N172" s="81"/>
      <c r="O172" s="82"/>
      <c r="P172" s="82"/>
      <c r="Q172" s="83"/>
      <c r="R172" s="83"/>
      <c r="S172" s="107">
        <f>SUM(N172+O172+P172+(60*(Q172+R172)))</f>
        <v>0</v>
      </c>
      <c r="T172" s="81"/>
      <c r="U172" s="82"/>
      <c r="V172" s="82"/>
      <c r="W172" s="83"/>
      <c r="X172" s="83"/>
      <c r="Y172" s="107">
        <f>SUM(T172+U172+V172+(120*(W172+X172)))</f>
        <v>0</v>
      </c>
      <c r="Z172" s="81"/>
      <c r="AA172" s="82"/>
      <c r="AB172" s="82"/>
      <c r="AC172" s="83"/>
      <c r="AD172" s="83"/>
      <c r="AE172" s="115">
        <f>SUM(Z172+AA172+AB172+(240*(AC172+AD172)))</f>
        <v>0</v>
      </c>
      <c r="AF172" s="318"/>
    </row>
    <row r="173" spans="1:34" ht="26" customHeight="1" thickTop="1" x14ac:dyDescent="0.2">
      <c r="A173" s="301" t="s">
        <v>260</v>
      </c>
      <c r="B173" s="304">
        <v>45839</v>
      </c>
      <c r="C173" s="307">
        <v>1</v>
      </c>
      <c r="D173" s="307" t="s">
        <v>156</v>
      </c>
      <c r="E173" s="405" t="s">
        <v>10</v>
      </c>
      <c r="F173" s="187"/>
      <c r="G173" s="63"/>
      <c r="H173" s="75"/>
      <c r="I173" s="76"/>
      <c r="J173" s="76"/>
      <c r="K173" s="77"/>
      <c r="L173" s="77"/>
      <c r="M173" s="86">
        <f t="shared" ref="M173:M176" si="92">SUM(H173+I173+J173+(36*(K173+L173)))</f>
        <v>0</v>
      </c>
      <c r="N173" s="75"/>
      <c r="O173" s="76"/>
      <c r="P173" s="76"/>
      <c r="Q173" s="77"/>
      <c r="R173" s="77"/>
      <c r="S173" s="86">
        <f t="shared" ref="S173:S176" si="93">SUM(N173+O173+P173+(60*(Q173+R173)))</f>
        <v>0</v>
      </c>
      <c r="T173" s="87"/>
      <c r="U173" s="88"/>
      <c r="V173" s="88"/>
      <c r="W173" s="89"/>
      <c r="X173" s="89"/>
      <c r="Y173" s="90">
        <f t="shared" ref="Y173:Y176" si="94">SUM(T173+U173+V173+(120*(W173+X173)))</f>
        <v>0</v>
      </c>
      <c r="Z173" s="87"/>
      <c r="AA173" s="88"/>
      <c r="AB173" s="88"/>
      <c r="AC173" s="89"/>
      <c r="AD173" s="89"/>
      <c r="AE173" s="117">
        <f t="shared" ref="AE173:AE176" si="95">SUM(Z173+AA173+AB173+(240*(AC173+AD173)))</f>
        <v>0</v>
      </c>
      <c r="AF173" s="310" t="str">
        <f>A173</f>
        <v>Reamstown Elementary School
44 S Reamstown Rd, Reamstown, PA 17567-0248</v>
      </c>
    </row>
    <row r="174" spans="1:34" ht="26" customHeight="1" x14ac:dyDescent="0.2">
      <c r="A174" s="302"/>
      <c r="B174" s="305"/>
      <c r="C174" s="308"/>
      <c r="D174" s="308"/>
      <c r="E174" s="406" t="s">
        <v>11</v>
      </c>
      <c r="F174" s="180"/>
      <c r="G174" s="59"/>
      <c r="H174" s="74"/>
      <c r="I174" s="72"/>
      <c r="J174" s="72"/>
      <c r="K174" s="73"/>
      <c r="L174" s="73"/>
      <c r="M174" s="97">
        <f t="shared" si="92"/>
        <v>0</v>
      </c>
      <c r="N174" s="74"/>
      <c r="O174" s="72"/>
      <c r="P174" s="72"/>
      <c r="Q174" s="73"/>
      <c r="R174" s="73"/>
      <c r="S174" s="97">
        <f t="shared" si="93"/>
        <v>0</v>
      </c>
      <c r="T174" s="98"/>
      <c r="U174" s="99"/>
      <c r="V174" s="99"/>
      <c r="W174" s="100"/>
      <c r="X174" s="100"/>
      <c r="Y174" s="101">
        <f t="shared" si="94"/>
        <v>0</v>
      </c>
      <c r="Z174" s="98"/>
      <c r="AA174" s="99"/>
      <c r="AB174" s="99"/>
      <c r="AC174" s="100"/>
      <c r="AD174" s="100"/>
      <c r="AE174" s="116">
        <f t="shared" si="95"/>
        <v>0</v>
      </c>
      <c r="AF174" s="311"/>
    </row>
    <row r="175" spans="1:34" ht="26" customHeight="1" x14ac:dyDescent="0.2">
      <c r="A175" s="302"/>
      <c r="B175" s="305"/>
      <c r="C175" s="308"/>
      <c r="D175" s="308"/>
      <c r="E175" s="411" t="s">
        <v>254</v>
      </c>
      <c r="F175" s="62"/>
      <c r="G175" s="60"/>
      <c r="H175" s="66"/>
      <c r="I175" s="67"/>
      <c r="J175" s="67"/>
      <c r="K175" s="68"/>
      <c r="L175" s="68"/>
      <c r="M175" s="91">
        <f t="shared" si="92"/>
        <v>0</v>
      </c>
      <c r="N175" s="66"/>
      <c r="O175" s="67"/>
      <c r="P175" s="67"/>
      <c r="Q175" s="68"/>
      <c r="R175" s="68"/>
      <c r="S175" s="91">
        <f t="shared" si="93"/>
        <v>0</v>
      </c>
      <c r="T175" s="66"/>
      <c r="U175" s="67"/>
      <c r="V175" s="67"/>
      <c r="W175" s="68"/>
      <c r="X175" s="68"/>
      <c r="Y175" s="91">
        <f t="shared" si="94"/>
        <v>0</v>
      </c>
      <c r="Z175" s="66"/>
      <c r="AA175" s="67"/>
      <c r="AB175" s="67"/>
      <c r="AC175" s="68"/>
      <c r="AD175" s="68"/>
      <c r="AE175" s="142">
        <f t="shared" si="95"/>
        <v>0</v>
      </c>
      <c r="AF175" s="311"/>
    </row>
    <row r="176" spans="1:34" ht="27" customHeight="1" thickBot="1" x14ac:dyDescent="0.25">
      <c r="A176" s="303"/>
      <c r="B176" s="306"/>
      <c r="C176" s="309"/>
      <c r="D176" s="309"/>
      <c r="E176" s="407" t="s">
        <v>6</v>
      </c>
      <c r="F176" s="120"/>
      <c r="G176" s="61"/>
      <c r="H176" s="69"/>
      <c r="I176" s="70"/>
      <c r="J176" s="70"/>
      <c r="K176" s="71"/>
      <c r="L176" s="71"/>
      <c r="M176" s="96">
        <f t="shared" si="92"/>
        <v>0</v>
      </c>
      <c r="N176" s="69"/>
      <c r="O176" s="70"/>
      <c r="P176" s="70"/>
      <c r="Q176" s="71"/>
      <c r="R176" s="71"/>
      <c r="S176" s="96">
        <f t="shared" si="93"/>
        <v>0</v>
      </c>
      <c r="T176" s="69"/>
      <c r="U176" s="70"/>
      <c r="V176" s="70"/>
      <c r="W176" s="71"/>
      <c r="X176" s="71"/>
      <c r="Y176" s="96">
        <f t="shared" si="94"/>
        <v>0</v>
      </c>
      <c r="Z176" s="69"/>
      <c r="AA176" s="70"/>
      <c r="AB176" s="70"/>
      <c r="AC176" s="71"/>
      <c r="AD176" s="71"/>
      <c r="AE176" s="118">
        <f t="shared" si="95"/>
        <v>0</v>
      </c>
      <c r="AF176" s="312"/>
    </row>
    <row r="177" spans="1:32" ht="26" customHeight="1" thickTop="1" x14ac:dyDescent="0.2">
      <c r="A177" s="301" t="s">
        <v>261</v>
      </c>
      <c r="B177" s="304">
        <v>45839</v>
      </c>
      <c r="C177" s="307">
        <v>1</v>
      </c>
      <c r="D177" s="307" t="s">
        <v>157</v>
      </c>
      <c r="E177" s="405" t="s">
        <v>10</v>
      </c>
      <c r="F177" s="187"/>
      <c r="G177" s="63"/>
      <c r="H177" s="75"/>
      <c r="I177" s="76"/>
      <c r="J177" s="76"/>
      <c r="K177" s="77"/>
      <c r="L177" s="77"/>
      <c r="M177" s="86">
        <f t="shared" ref="M177:M180" si="96">SUM(H177+I177+J177+(36*(K177+L177)))</f>
        <v>0</v>
      </c>
      <c r="N177" s="75"/>
      <c r="O177" s="76"/>
      <c r="P177" s="76"/>
      <c r="Q177" s="77"/>
      <c r="R177" s="77"/>
      <c r="S177" s="86">
        <f t="shared" ref="S177:S180" si="97">SUM(N177+O177+P177+(60*(Q177+R177)))</f>
        <v>0</v>
      </c>
      <c r="T177" s="87"/>
      <c r="U177" s="88"/>
      <c r="V177" s="88"/>
      <c r="W177" s="89"/>
      <c r="X177" s="89"/>
      <c r="Y177" s="90">
        <f t="shared" ref="Y177:Y180" si="98">SUM(T177+U177+V177+(120*(W177+X177)))</f>
        <v>0</v>
      </c>
      <c r="Z177" s="87"/>
      <c r="AA177" s="88"/>
      <c r="AB177" s="88"/>
      <c r="AC177" s="89"/>
      <c r="AD177" s="89"/>
      <c r="AE177" s="117">
        <f t="shared" ref="AE177:AE180" si="99">SUM(Z177+AA177+AB177+(240*(AC177+AD177)))</f>
        <v>0</v>
      </c>
      <c r="AF177" s="310" t="str">
        <f>A177</f>
        <v>Adamstown Elementary School
256 W Main St, Adamstown, PA 19501-0395</v>
      </c>
    </row>
    <row r="178" spans="1:32" ht="26" customHeight="1" x14ac:dyDescent="0.2">
      <c r="A178" s="302"/>
      <c r="B178" s="305"/>
      <c r="C178" s="308"/>
      <c r="D178" s="308"/>
      <c r="E178" s="406" t="s">
        <v>11</v>
      </c>
      <c r="F178" s="180"/>
      <c r="G178" s="59"/>
      <c r="H178" s="74"/>
      <c r="I178" s="72"/>
      <c r="J178" s="72"/>
      <c r="K178" s="73"/>
      <c r="L178" s="73"/>
      <c r="M178" s="97">
        <f t="shared" si="96"/>
        <v>0</v>
      </c>
      <c r="N178" s="74"/>
      <c r="O178" s="72"/>
      <c r="P178" s="72"/>
      <c r="Q178" s="73"/>
      <c r="R178" s="73"/>
      <c r="S178" s="97">
        <f t="shared" si="97"/>
        <v>0</v>
      </c>
      <c r="T178" s="98"/>
      <c r="U178" s="99"/>
      <c r="V178" s="99"/>
      <c r="W178" s="100"/>
      <c r="X178" s="100"/>
      <c r="Y178" s="101">
        <f t="shared" si="98"/>
        <v>0</v>
      </c>
      <c r="Z178" s="98"/>
      <c r="AA178" s="99"/>
      <c r="AB178" s="99"/>
      <c r="AC178" s="100"/>
      <c r="AD178" s="100"/>
      <c r="AE178" s="116">
        <f t="shared" si="99"/>
        <v>0</v>
      </c>
      <c r="AF178" s="311"/>
    </row>
    <row r="179" spans="1:32" ht="26" customHeight="1" x14ac:dyDescent="0.2">
      <c r="A179" s="302"/>
      <c r="B179" s="305"/>
      <c r="C179" s="308"/>
      <c r="D179" s="308"/>
      <c r="E179" s="411" t="s">
        <v>254</v>
      </c>
      <c r="F179" s="62"/>
      <c r="G179" s="60"/>
      <c r="H179" s="66"/>
      <c r="I179" s="67"/>
      <c r="J179" s="67"/>
      <c r="K179" s="68"/>
      <c r="L179" s="68"/>
      <c r="M179" s="91">
        <f t="shared" si="96"/>
        <v>0</v>
      </c>
      <c r="N179" s="66"/>
      <c r="O179" s="67"/>
      <c r="P179" s="67"/>
      <c r="Q179" s="68"/>
      <c r="R179" s="68"/>
      <c r="S179" s="91">
        <f t="shared" si="97"/>
        <v>0</v>
      </c>
      <c r="T179" s="66"/>
      <c r="U179" s="67"/>
      <c r="V179" s="67"/>
      <c r="W179" s="68"/>
      <c r="X179" s="68"/>
      <c r="Y179" s="91">
        <f t="shared" si="98"/>
        <v>0</v>
      </c>
      <c r="Z179" s="66"/>
      <c r="AA179" s="67"/>
      <c r="AB179" s="67"/>
      <c r="AC179" s="68"/>
      <c r="AD179" s="68"/>
      <c r="AE179" s="142">
        <f t="shared" si="99"/>
        <v>0</v>
      </c>
      <c r="AF179" s="311"/>
    </row>
    <row r="180" spans="1:32" ht="27" customHeight="1" thickBot="1" x14ac:dyDescent="0.25">
      <c r="A180" s="303"/>
      <c r="B180" s="306"/>
      <c r="C180" s="309"/>
      <c r="D180" s="309"/>
      <c r="E180" s="407" t="s">
        <v>6</v>
      </c>
      <c r="F180" s="120"/>
      <c r="G180" s="61"/>
      <c r="H180" s="69"/>
      <c r="I180" s="70"/>
      <c r="J180" s="70"/>
      <c r="K180" s="71"/>
      <c r="L180" s="71"/>
      <c r="M180" s="96">
        <f t="shared" si="96"/>
        <v>0</v>
      </c>
      <c r="N180" s="69"/>
      <c r="O180" s="70"/>
      <c r="P180" s="70"/>
      <c r="Q180" s="71"/>
      <c r="R180" s="71"/>
      <c r="S180" s="96">
        <f t="shared" si="97"/>
        <v>0</v>
      </c>
      <c r="T180" s="69"/>
      <c r="U180" s="70"/>
      <c r="V180" s="70"/>
      <c r="W180" s="71"/>
      <c r="X180" s="71"/>
      <c r="Y180" s="96">
        <f t="shared" si="98"/>
        <v>0</v>
      </c>
      <c r="Z180" s="69"/>
      <c r="AA180" s="70"/>
      <c r="AB180" s="70"/>
      <c r="AC180" s="71"/>
      <c r="AD180" s="71"/>
      <c r="AE180" s="118">
        <f t="shared" si="99"/>
        <v>0</v>
      </c>
      <c r="AF180" s="312"/>
    </row>
    <row r="181" spans="1:32" ht="26" customHeight="1" thickTop="1" x14ac:dyDescent="0.2">
      <c r="A181" s="301" t="s">
        <v>262</v>
      </c>
      <c r="B181" s="304">
        <v>45839</v>
      </c>
      <c r="C181" s="307">
        <v>1</v>
      </c>
      <c r="D181" s="307" t="s">
        <v>158</v>
      </c>
      <c r="E181" s="405" t="s">
        <v>10</v>
      </c>
      <c r="F181" s="187"/>
      <c r="G181" s="63"/>
      <c r="H181" s="75"/>
      <c r="I181" s="76"/>
      <c r="J181" s="76"/>
      <c r="K181" s="77"/>
      <c r="L181" s="77"/>
      <c r="M181" s="86">
        <f t="shared" ref="M181:M184" si="100">SUM(H181+I181+J181+(36*(K181+L181)))</f>
        <v>0</v>
      </c>
      <c r="N181" s="75"/>
      <c r="O181" s="76"/>
      <c r="P181" s="76"/>
      <c r="Q181" s="77"/>
      <c r="R181" s="77"/>
      <c r="S181" s="86">
        <f t="shared" ref="S181:S184" si="101">SUM(N181+O181+P181+(60*(Q181+R181)))</f>
        <v>0</v>
      </c>
      <c r="T181" s="87"/>
      <c r="U181" s="88"/>
      <c r="V181" s="88"/>
      <c r="W181" s="89"/>
      <c r="X181" s="89"/>
      <c r="Y181" s="90">
        <f t="shared" ref="Y181:Y184" si="102">SUM(T181+U181+V181+(120*(W181+X181)))</f>
        <v>0</v>
      </c>
      <c r="Z181" s="87"/>
      <c r="AA181" s="88"/>
      <c r="AB181" s="88"/>
      <c r="AC181" s="89"/>
      <c r="AD181" s="89"/>
      <c r="AE181" s="117">
        <f t="shared" ref="AE181:AE184" si="103">SUM(Z181+AA181+AB181+(240*(AC181+AD181)))</f>
        <v>0</v>
      </c>
      <c r="AF181" s="310" t="str">
        <f>A181</f>
        <v>Cocalico Middle School
650 S 6th St, Denver, PA 17517-0800</v>
      </c>
    </row>
    <row r="182" spans="1:32" ht="26" customHeight="1" x14ac:dyDescent="0.2">
      <c r="A182" s="302"/>
      <c r="B182" s="305"/>
      <c r="C182" s="308"/>
      <c r="D182" s="308"/>
      <c r="E182" s="406" t="s">
        <v>11</v>
      </c>
      <c r="F182" s="180"/>
      <c r="G182" s="59"/>
      <c r="H182" s="74"/>
      <c r="I182" s="72"/>
      <c r="J182" s="72"/>
      <c r="K182" s="73"/>
      <c r="L182" s="73"/>
      <c r="M182" s="97">
        <f t="shared" si="100"/>
        <v>0</v>
      </c>
      <c r="N182" s="74"/>
      <c r="O182" s="72"/>
      <c r="P182" s="72"/>
      <c r="Q182" s="73"/>
      <c r="R182" s="73"/>
      <c r="S182" s="97">
        <f t="shared" si="101"/>
        <v>0</v>
      </c>
      <c r="T182" s="98"/>
      <c r="U182" s="99"/>
      <c r="V182" s="99"/>
      <c r="W182" s="100"/>
      <c r="X182" s="100"/>
      <c r="Y182" s="101">
        <f t="shared" si="102"/>
        <v>0</v>
      </c>
      <c r="Z182" s="98"/>
      <c r="AA182" s="99"/>
      <c r="AB182" s="99"/>
      <c r="AC182" s="100"/>
      <c r="AD182" s="100"/>
      <c r="AE182" s="116">
        <f t="shared" si="103"/>
        <v>0</v>
      </c>
      <c r="AF182" s="311"/>
    </row>
    <row r="183" spans="1:32" ht="26" customHeight="1" x14ac:dyDescent="0.2">
      <c r="A183" s="302"/>
      <c r="B183" s="305"/>
      <c r="C183" s="308"/>
      <c r="D183" s="308"/>
      <c r="E183" s="411" t="s">
        <v>254</v>
      </c>
      <c r="F183" s="62"/>
      <c r="G183" s="60"/>
      <c r="H183" s="66"/>
      <c r="I183" s="67"/>
      <c r="J183" s="67"/>
      <c r="K183" s="68"/>
      <c r="L183" s="68"/>
      <c r="M183" s="91">
        <f t="shared" si="100"/>
        <v>0</v>
      </c>
      <c r="N183" s="66"/>
      <c r="O183" s="67"/>
      <c r="P183" s="67"/>
      <c r="Q183" s="68"/>
      <c r="R183" s="68"/>
      <c r="S183" s="91">
        <f t="shared" si="101"/>
        <v>0</v>
      </c>
      <c r="T183" s="66"/>
      <c r="U183" s="67"/>
      <c r="V183" s="67"/>
      <c r="W183" s="68"/>
      <c r="X183" s="68"/>
      <c r="Y183" s="91">
        <f t="shared" si="102"/>
        <v>0</v>
      </c>
      <c r="Z183" s="66"/>
      <c r="AA183" s="67"/>
      <c r="AB183" s="67"/>
      <c r="AC183" s="68"/>
      <c r="AD183" s="68"/>
      <c r="AE183" s="142">
        <f t="shared" si="103"/>
        <v>0</v>
      </c>
      <c r="AF183" s="311"/>
    </row>
    <row r="184" spans="1:32" ht="27" customHeight="1" thickBot="1" x14ac:dyDescent="0.25">
      <c r="A184" s="303"/>
      <c r="B184" s="306"/>
      <c r="C184" s="309"/>
      <c r="D184" s="309"/>
      <c r="E184" s="407" t="s">
        <v>6</v>
      </c>
      <c r="F184" s="120"/>
      <c r="G184" s="61"/>
      <c r="H184" s="69"/>
      <c r="I184" s="70"/>
      <c r="J184" s="70"/>
      <c r="K184" s="71"/>
      <c r="L184" s="71"/>
      <c r="M184" s="96">
        <f t="shared" si="100"/>
        <v>0</v>
      </c>
      <c r="N184" s="69"/>
      <c r="O184" s="70"/>
      <c r="P184" s="70"/>
      <c r="Q184" s="71"/>
      <c r="R184" s="71"/>
      <c r="S184" s="96">
        <f t="shared" si="101"/>
        <v>0</v>
      </c>
      <c r="T184" s="69"/>
      <c r="U184" s="70"/>
      <c r="V184" s="70"/>
      <c r="W184" s="71"/>
      <c r="X184" s="71"/>
      <c r="Y184" s="96">
        <f t="shared" si="102"/>
        <v>0</v>
      </c>
      <c r="Z184" s="69"/>
      <c r="AA184" s="70"/>
      <c r="AB184" s="70"/>
      <c r="AC184" s="71"/>
      <c r="AD184" s="71"/>
      <c r="AE184" s="118">
        <f t="shared" si="103"/>
        <v>0</v>
      </c>
      <c r="AF184" s="312"/>
    </row>
    <row r="185" spans="1:32" ht="26" customHeight="1" thickTop="1" thickBot="1" x14ac:dyDescent="0.25">
      <c r="A185" s="172"/>
      <c r="B185" s="173"/>
      <c r="C185" s="174"/>
      <c r="D185" s="174"/>
      <c r="E185" s="410"/>
      <c r="F185" s="175"/>
      <c r="G185" s="176"/>
      <c r="H185" s="154"/>
      <c r="I185" s="154"/>
      <c r="J185" s="154"/>
      <c r="K185" s="154"/>
      <c r="L185" s="154"/>
      <c r="M185" s="154"/>
      <c r="N185" s="154"/>
      <c r="O185" s="154"/>
      <c r="P185" s="154"/>
      <c r="Q185" s="154"/>
      <c r="R185" s="154"/>
      <c r="S185" s="154"/>
      <c r="T185" s="154"/>
      <c r="U185" s="154"/>
      <c r="V185" s="154"/>
      <c r="W185" s="154"/>
      <c r="X185" s="154"/>
      <c r="Y185" s="154"/>
      <c r="Z185" s="154"/>
      <c r="AA185" s="154"/>
      <c r="AB185" s="154"/>
      <c r="AC185" s="154"/>
      <c r="AD185" s="154"/>
      <c r="AE185" s="154"/>
      <c r="AF185" s="178"/>
    </row>
    <row r="186" spans="1:32" ht="26" customHeight="1" thickTop="1" x14ac:dyDescent="0.2">
      <c r="A186" s="157"/>
      <c r="B186" s="158"/>
      <c r="C186" s="157"/>
      <c r="D186" s="157"/>
      <c r="E186" s="412"/>
      <c r="G186" s="159"/>
      <c r="H186" s="160"/>
      <c r="I186" s="160"/>
      <c r="J186" s="160"/>
      <c r="K186" s="160"/>
      <c r="L186" s="160"/>
      <c r="M186" s="160"/>
      <c r="N186" s="160"/>
      <c r="O186" s="160"/>
      <c r="P186" s="160"/>
      <c r="Q186" s="160"/>
      <c r="R186" s="160"/>
      <c r="S186" s="160"/>
      <c r="T186" s="160"/>
      <c r="U186" s="160"/>
      <c r="V186" s="160"/>
      <c r="W186" s="160"/>
      <c r="X186" s="160"/>
      <c r="Y186" s="160"/>
      <c r="Z186" s="160"/>
      <c r="AA186" s="160"/>
      <c r="AB186" s="160"/>
      <c r="AC186" s="160"/>
      <c r="AD186" s="160"/>
      <c r="AE186" s="160"/>
      <c r="AF186" s="157"/>
    </row>
    <row r="187" spans="1:32" s="266" customFormat="1" ht="45" customHeight="1" thickBot="1" x14ac:dyDescent="0.25">
      <c r="A187" s="265" t="s">
        <v>278</v>
      </c>
      <c r="E187" s="413"/>
    </row>
    <row r="188" spans="1:32" s="156" customFormat="1" ht="24" customHeight="1" thickTop="1" thickBot="1" x14ac:dyDescent="0.25">
      <c r="A188" s="161"/>
      <c r="B188" s="162"/>
      <c r="C188" s="162"/>
      <c r="D188" s="162"/>
      <c r="E188" s="414"/>
      <c r="F188" s="163"/>
      <c r="G188" s="313" t="s">
        <v>70</v>
      </c>
      <c r="H188" s="315" t="s">
        <v>2</v>
      </c>
      <c r="I188" s="316"/>
      <c r="J188" s="316"/>
      <c r="K188" s="316"/>
      <c r="L188" s="316"/>
      <c r="M188" s="317"/>
      <c r="N188" s="315" t="s">
        <v>7</v>
      </c>
      <c r="O188" s="316"/>
      <c r="P188" s="316"/>
      <c r="Q188" s="316"/>
      <c r="R188" s="316"/>
      <c r="S188" s="317"/>
      <c r="T188" s="315" t="s">
        <v>62</v>
      </c>
      <c r="U188" s="316"/>
      <c r="V188" s="316"/>
      <c r="W188" s="316"/>
      <c r="X188" s="316"/>
      <c r="Y188" s="317"/>
      <c r="Z188" s="315" t="s">
        <v>58</v>
      </c>
      <c r="AA188" s="316"/>
      <c r="AB188" s="316"/>
      <c r="AC188" s="316"/>
      <c r="AD188" s="316"/>
      <c r="AE188" s="317"/>
    </row>
    <row r="189" spans="1:32" s="171" customFormat="1" ht="84" customHeight="1" thickTop="1" thickBot="1" x14ac:dyDescent="0.25">
      <c r="A189" s="190" t="s">
        <v>61</v>
      </c>
      <c r="B189" s="191" t="s">
        <v>5</v>
      </c>
      <c r="C189" s="192" t="s">
        <v>67</v>
      </c>
      <c r="D189" s="192" t="s">
        <v>224</v>
      </c>
      <c r="E189" s="191" t="s">
        <v>4</v>
      </c>
      <c r="F189" s="191" t="s">
        <v>229</v>
      </c>
      <c r="G189" s="314"/>
      <c r="H189" s="193" t="s">
        <v>8</v>
      </c>
      <c r="I189" s="194" t="s">
        <v>9</v>
      </c>
      <c r="J189" s="194" t="s">
        <v>68</v>
      </c>
      <c r="K189" s="195" t="s">
        <v>1</v>
      </c>
      <c r="L189" s="195" t="s">
        <v>60</v>
      </c>
      <c r="M189" s="196" t="s">
        <v>0</v>
      </c>
      <c r="N189" s="193" t="s">
        <v>8</v>
      </c>
      <c r="O189" s="194" t="s">
        <v>9</v>
      </c>
      <c r="P189" s="194" t="s">
        <v>68</v>
      </c>
      <c r="Q189" s="195" t="s">
        <v>1</v>
      </c>
      <c r="R189" s="195" t="s">
        <v>60</v>
      </c>
      <c r="S189" s="196" t="s">
        <v>0</v>
      </c>
      <c r="T189" s="193" t="s">
        <v>8</v>
      </c>
      <c r="U189" s="194" t="s">
        <v>9</v>
      </c>
      <c r="V189" s="194" t="s">
        <v>68</v>
      </c>
      <c r="W189" s="195" t="s">
        <v>1</v>
      </c>
      <c r="X189" s="195" t="s">
        <v>60</v>
      </c>
      <c r="Y189" s="196" t="s">
        <v>0</v>
      </c>
      <c r="Z189" s="193" t="s">
        <v>8</v>
      </c>
      <c r="AA189" s="194" t="s">
        <v>9</v>
      </c>
      <c r="AB189" s="194" t="s">
        <v>68</v>
      </c>
      <c r="AC189" s="195" t="s">
        <v>1</v>
      </c>
      <c r="AD189" s="195" t="s">
        <v>60</v>
      </c>
      <c r="AE189" s="196" t="s">
        <v>0</v>
      </c>
      <c r="AF189" s="191" t="s">
        <v>77</v>
      </c>
    </row>
    <row r="190" spans="1:32" ht="26" customHeight="1" thickTop="1" thickBot="1" x14ac:dyDescent="0.25">
      <c r="A190" s="172"/>
      <c r="B190" s="173"/>
      <c r="C190" s="174"/>
      <c r="D190" s="174"/>
      <c r="E190" s="410"/>
      <c r="F190" s="175"/>
      <c r="G190" s="176"/>
      <c r="H190" s="154"/>
      <c r="I190" s="154"/>
      <c r="J190" s="154"/>
      <c r="K190" s="154"/>
      <c r="L190" s="154"/>
      <c r="M190" s="154"/>
      <c r="N190" s="154"/>
      <c r="O190" s="154"/>
      <c r="P190" s="154"/>
      <c r="Q190" s="154"/>
      <c r="R190" s="154"/>
      <c r="S190" s="154"/>
      <c r="T190" s="154"/>
      <c r="U190" s="154"/>
      <c r="V190" s="154"/>
      <c r="W190" s="154"/>
      <c r="X190" s="154"/>
      <c r="Y190" s="154"/>
      <c r="Z190" s="154"/>
      <c r="AA190" s="154"/>
      <c r="AB190" s="154"/>
      <c r="AC190" s="154"/>
      <c r="AD190" s="154"/>
      <c r="AE190" s="154"/>
      <c r="AF190" s="178"/>
    </row>
    <row r="191" spans="1:32" ht="26" customHeight="1" thickTop="1" x14ac:dyDescent="0.2">
      <c r="A191" s="301" t="s">
        <v>260</v>
      </c>
      <c r="B191" s="304">
        <v>45839</v>
      </c>
      <c r="C191" s="307">
        <v>1</v>
      </c>
      <c r="D191" s="307" t="s">
        <v>156</v>
      </c>
      <c r="E191" s="405" t="s">
        <v>10</v>
      </c>
      <c r="F191" s="187"/>
      <c r="G191" s="63"/>
      <c r="H191" s="75"/>
      <c r="I191" s="76"/>
      <c r="J191" s="76"/>
      <c r="K191" s="77"/>
      <c r="L191" s="77"/>
      <c r="M191" s="86">
        <f t="shared" ref="M191:M202" si="104">SUM(H191+I191+J191+(36*(K191+L191)))</f>
        <v>0</v>
      </c>
      <c r="N191" s="75"/>
      <c r="O191" s="76"/>
      <c r="P191" s="76"/>
      <c r="Q191" s="77"/>
      <c r="R191" s="77"/>
      <c r="S191" s="86">
        <f t="shared" ref="S191:S202" si="105">SUM(N191+O191+P191+(60*(Q191+R191)))</f>
        <v>0</v>
      </c>
      <c r="T191" s="87"/>
      <c r="U191" s="88"/>
      <c r="V191" s="88"/>
      <c r="W191" s="89"/>
      <c r="X191" s="89"/>
      <c r="Y191" s="90">
        <f t="shared" ref="Y191:Y202" si="106">SUM(T191+U191+V191+(120*(W191+X191)))</f>
        <v>0</v>
      </c>
      <c r="Z191" s="87"/>
      <c r="AA191" s="88"/>
      <c r="AB191" s="88"/>
      <c r="AC191" s="89"/>
      <c r="AD191" s="89"/>
      <c r="AE191" s="117">
        <f t="shared" ref="AE191:AE202" si="107">SUM(Z191+AA191+AB191+(240*(AC191+AD191)))</f>
        <v>0</v>
      </c>
      <c r="AF191" s="310" t="str">
        <f>A191</f>
        <v>Reamstown Elementary School
44 S Reamstown Rd, Reamstown, PA 17567-0248</v>
      </c>
    </row>
    <row r="192" spans="1:32" ht="26" customHeight="1" x14ac:dyDescent="0.2">
      <c r="A192" s="302"/>
      <c r="B192" s="305"/>
      <c r="C192" s="308"/>
      <c r="D192" s="308"/>
      <c r="E192" s="406" t="s">
        <v>11</v>
      </c>
      <c r="F192" s="180"/>
      <c r="G192" s="59"/>
      <c r="H192" s="74"/>
      <c r="I192" s="72"/>
      <c r="J192" s="72"/>
      <c r="K192" s="73"/>
      <c r="L192" s="73"/>
      <c r="M192" s="97">
        <f t="shared" si="104"/>
        <v>0</v>
      </c>
      <c r="N192" s="74"/>
      <c r="O192" s="72"/>
      <c r="P192" s="72"/>
      <c r="Q192" s="73"/>
      <c r="R192" s="73"/>
      <c r="S192" s="97">
        <f t="shared" si="105"/>
        <v>0</v>
      </c>
      <c r="T192" s="98"/>
      <c r="U192" s="99"/>
      <c r="V192" s="99"/>
      <c r="W192" s="100"/>
      <c r="X192" s="100"/>
      <c r="Y192" s="101">
        <f t="shared" si="106"/>
        <v>0</v>
      </c>
      <c r="Z192" s="98"/>
      <c r="AA192" s="99"/>
      <c r="AB192" s="99"/>
      <c r="AC192" s="100"/>
      <c r="AD192" s="100"/>
      <c r="AE192" s="116">
        <f t="shared" si="107"/>
        <v>0</v>
      </c>
      <c r="AF192" s="311"/>
    </row>
    <row r="193" spans="1:32" ht="26" customHeight="1" x14ac:dyDescent="0.2">
      <c r="A193" s="302"/>
      <c r="B193" s="305"/>
      <c r="C193" s="308"/>
      <c r="D193" s="308"/>
      <c r="E193" s="411" t="s">
        <v>254</v>
      </c>
      <c r="F193" s="62"/>
      <c r="G193" s="60"/>
      <c r="H193" s="66"/>
      <c r="I193" s="67"/>
      <c r="J193" s="67"/>
      <c r="K193" s="68"/>
      <c r="L193" s="68"/>
      <c r="M193" s="91">
        <f t="shared" si="104"/>
        <v>0</v>
      </c>
      <c r="N193" s="66"/>
      <c r="O193" s="67"/>
      <c r="P193" s="67"/>
      <c r="Q193" s="68"/>
      <c r="R193" s="68"/>
      <c r="S193" s="91">
        <f t="shared" si="105"/>
        <v>0</v>
      </c>
      <c r="T193" s="66"/>
      <c r="U193" s="67"/>
      <c r="V193" s="67"/>
      <c r="W193" s="68"/>
      <c r="X193" s="68"/>
      <c r="Y193" s="91">
        <f t="shared" si="106"/>
        <v>0</v>
      </c>
      <c r="Z193" s="66"/>
      <c r="AA193" s="67"/>
      <c r="AB193" s="67"/>
      <c r="AC193" s="68"/>
      <c r="AD193" s="68"/>
      <c r="AE193" s="142">
        <f t="shared" si="107"/>
        <v>0</v>
      </c>
      <c r="AF193" s="311"/>
    </row>
    <row r="194" spans="1:32" ht="27" customHeight="1" thickBot="1" x14ac:dyDescent="0.25">
      <c r="A194" s="303"/>
      <c r="B194" s="306"/>
      <c r="C194" s="309"/>
      <c r="D194" s="309"/>
      <c r="E194" s="407" t="s">
        <v>6</v>
      </c>
      <c r="F194" s="120"/>
      <c r="G194" s="61"/>
      <c r="H194" s="69"/>
      <c r="I194" s="70"/>
      <c r="J194" s="70"/>
      <c r="K194" s="71"/>
      <c r="L194" s="71"/>
      <c r="M194" s="96">
        <f t="shared" si="104"/>
        <v>0</v>
      </c>
      <c r="N194" s="69"/>
      <c r="O194" s="70"/>
      <c r="P194" s="70"/>
      <c r="Q194" s="71"/>
      <c r="R194" s="71"/>
      <c r="S194" s="96">
        <f t="shared" si="105"/>
        <v>0</v>
      </c>
      <c r="T194" s="69"/>
      <c r="U194" s="70"/>
      <c r="V194" s="70"/>
      <c r="W194" s="71"/>
      <c r="X194" s="71"/>
      <c r="Y194" s="96">
        <f t="shared" si="106"/>
        <v>0</v>
      </c>
      <c r="Z194" s="69"/>
      <c r="AA194" s="70"/>
      <c r="AB194" s="70"/>
      <c r="AC194" s="71"/>
      <c r="AD194" s="71"/>
      <c r="AE194" s="118">
        <f t="shared" si="107"/>
        <v>0</v>
      </c>
      <c r="AF194" s="312"/>
    </row>
    <row r="195" spans="1:32" ht="26" customHeight="1" thickTop="1" x14ac:dyDescent="0.2">
      <c r="A195" s="301" t="s">
        <v>261</v>
      </c>
      <c r="B195" s="304">
        <v>45839</v>
      </c>
      <c r="C195" s="307">
        <v>1</v>
      </c>
      <c r="D195" s="307" t="s">
        <v>157</v>
      </c>
      <c r="E195" s="405" t="s">
        <v>10</v>
      </c>
      <c r="F195" s="187"/>
      <c r="G195" s="63"/>
      <c r="H195" s="75"/>
      <c r="I195" s="76"/>
      <c r="J195" s="76"/>
      <c r="K195" s="77"/>
      <c r="L195" s="77"/>
      <c r="M195" s="86">
        <f t="shared" si="104"/>
        <v>0</v>
      </c>
      <c r="N195" s="75"/>
      <c r="O195" s="76"/>
      <c r="P195" s="76"/>
      <c r="Q195" s="77"/>
      <c r="R195" s="77"/>
      <c r="S195" s="86">
        <f t="shared" si="105"/>
        <v>0</v>
      </c>
      <c r="T195" s="87"/>
      <c r="U195" s="88"/>
      <c r="V195" s="88"/>
      <c r="W195" s="89"/>
      <c r="X195" s="89"/>
      <c r="Y195" s="90">
        <f t="shared" si="106"/>
        <v>0</v>
      </c>
      <c r="Z195" s="87"/>
      <c r="AA195" s="88"/>
      <c r="AB195" s="88"/>
      <c r="AC195" s="89"/>
      <c r="AD195" s="89"/>
      <c r="AE195" s="117">
        <f t="shared" si="107"/>
        <v>0</v>
      </c>
      <c r="AF195" s="310" t="str">
        <f>A195</f>
        <v>Adamstown Elementary School
256 W Main St, Adamstown, PA 19501-0395</v>
      </c>
    </row>
    <row r="196" spans="1:32" ht="26" customHeight="1" x14ac:dyDescent="0.2">
      <c r="A196" s="302"/>
      <c r="B196" s="305"/>
      <c r="C196" s="308"/>
      <c r="D196" s="308"/>
      <c r="E196" s="406" t="s">
        <v>11</v>
      </c>
      <c r="F196" s="180"/>
      <c r="G196" s="59"/>
      <c r="H196" s="74"/>
      <c r="I196" s="72"/>
      <c r="J196" s="72"/>
      <c r="K196" s="73"/>
      <c r="L196" s="73"/>
      <c r="M196" s="97">
        <f t="shared" si="104"/>
        <v>0</v>
      </c>
      <c r="N196" s="74"/>
      <c r="O196" s="72"/>
      <c r="P196" s="72"/>
      <c r="Q196" s="73"/>
      <c r="R196" s="73"/>
      <c r="S196" s="97">
        <f t="shared" si="105"/>
        <v>0</v>
      </c>
      <c r="T196" s="98"/>
      <c r="U196" s="99"/>
      <c r="V196" s="99"/>
      <c r="W196" s="100"/>
      <c r="X196" s="100"/>
      <c r="Y196" s="101">
        <f t="shared" si="106"/>
        <v>0</v>
      </c>
      <c r="Z196" s="98"/>
      <c r="AA196" s="99"/>
      <c r="AB196" s="99"/>
      <c r="AC196" s="100"/>
      <c r="AD196" s="100"/>
      <c r="AE196" s="116">
        <f t="shared" si="107"/>
        <v>0</v>
      </c>
      <c r="AF196" s="311"/>
    </row>
    <row r="197" spans="1:32" ht="26" customHeight="1" x14ac:dyDescent="0.2">
      <c r="A197" s="302"/>
      <c r="B197" s="305"/>
      <c r="C197" s="308"/>
      <c r="D197" s="308"/>
      <c r="E197" s="411" t="s">
        <v>254</v>
      </c>
      <c r="F197" s="62"/>
      <c r="G197" s="60"/>
      <c r="H197" s="66"/>
      <c r="I197" s="67"/>
      <c r="J197" s="67"/>
      <c r="K197" s="68"/>
      <c r="L197" s="68"/>
      <c r="M197" s="91">
        <f t="shared" si="104"/>
        <v>0</v>
      </c>
      <c r="N197" s="66"/>
      <c r="O197" s="67"/>
      <c r="P197" s="67"/>
      <c r="Q197" s="68"/>
      <c r="R197" s="68"/>
      <c r="S197" s="91">
        <f t="shared" si="105"/>
        <v>0</v>
      </c>
      <c r="T197" s="66"/>
      <c r="U197" s="67"/>
      <c r="V197" s="67"/>
      <c r="W197" s="68"/>
      <c r="X197" s="68"/>
      <c r="Y197" s="91">
        <f t="shared" si="106"/>
        <v>0</v>
      </c>
      <c r="Z197" s="66"/>
      <c r="AA197" s="67"/>
      <c r="AB197" s="67"/>
      <c r="AC197" s="68"/>
      <c r="AD197" s="68"/>
      <c r="AE197" s="142">
        <f t="shared" si="107"/>
        <v>0</v>
      </c>
      <c r="AF197" s="311"/>
    </row>
    <row r="198" spans="1:32" ht="27" customHeight="1" thickBot="1" x14ac:dyDescent="0.25">
      <c r="A198" s="303"/>
      <c r="B198" s="306"/>
      <c r="C198" s="309"/>
      <c r="D198" s="309"/>
      <c r="E198" s="407" t="s">
        <v>6</v>
      </c>
      <c r="F198" s="120"/>
      <c r="G198" s="61"/>
      <c r="H198" s="69"/>
      <c r="I198" s="70"/>
      <c r="J198" s="70"/>
      <c r="K198" s="71"/>
      <c r="L198" s="71"/>
      <c r="M198" s="96">
        <f t="shared" si="104"/>
        <v>0</v>
      </c>
      <c r="N198" s="69"/>
      <c r="O198" s="70"/>
      <c r="P198" s="70"/>
      <c r="Q198" s="71"/>
      <c r="R198" s="71"/>
      <c r="S198" s="96">
        <f t="shared" si="105"/>
        <v>0</v>
      </c>
      <c r="T198" s="69"/>
      <c r="U198" s="70"/>
      <c r="V198" s="70"/>
      <c r="W198" s="71"/>
      <c r="X198" s="71"/>
      <c r="Y198" s="96">
        <f t="shared" si="106"/>
        <v>0</v>
      </c>
      <c r="Z198" s="69"/>
      <c r="AA198" s="70"/>
      <c r="AB198" s="70"/>
      <c r="AC198" s="71"/>
      <c r="AD198" s="71"/>
      <c r="AE198" s="118">
        <f t="shared" si="107"/>
        <v>0</v>
      </c>
      <c r="AF198" s="312"/>
    </row>
    <row r="199" spans="1:32" ht="26" customHeight="1" thickTop="1" x14ac:dyDescent="0.2">
      <c r="A199" s="301" t="s">
        <v>262</v>
      </c>
      <c r="B199" s="304">
        <v>45839</v>
      </c>
      <c r="C199" s="307">
        <v>1</v>
      </c>
      <c r="D199" s="307" t="s">
        <v>158</v>
      </c>
      <c r="E199" s="405" t="s">
        <v>10</v>
      </c>
      <c r="F199" s="187"/>
      <c r="G199" s="63"/>
      <c r="H199" s="75"/>
      <c r="I199" s="76"/>
      <c r="J199" s="76"/>
      <c r="K199" s="77"/>
      <c r="L199" s="77"/>
      <c r="M199" s="86">
        <f t="shared" si="104"/>
        <v>0</v>
      </c>
      <c r="N199" s="75"/>
      <c r="O199" s="76"/>
      <c r="P199" s="76"/>
      <c r="Q199" s="77"/>
      <c r="R199" s="77"/>
      <c r="S199" s="86">
        <f t="shared" si="105"/>
        <v>0</v>
      </c>
      <c r="T199" s="87"/>
      <c r="U199" s="88"/>
      <c r="V199" s="88"/>
      <c r="W199" s="89"/>
      <c r="X199" s="89"/>
      <c r="Y199" s="90">
        <f t="shared" si="106"/>
        <v>0</v>
      </c>
      <c r="Z199" s="87"/>
      <c r="AA199" s="88"/>
      <c r="AB199" s="88"/>
      <c r="AC199" s="89"/>
      <c r="AD199" s="89"/>
      <c r="AE199" s="117">
        <f t="shared" si="107"/>
        <v>0</v>
      </c>
      <c r="AF199" s="310" t="str">
        <f>A199</f>
        <v>Cocalico Middle School
650 S 6th St, Denver, PA 17517-0800</v>
      </c>
    </row>
    <row r="200" spans="1:32" ht="26" customHeight="1" x14ac:dyDescent="0.2">
      <c r="A200" s="302"/>
      <c r="B200" s="305"/>
      <c r="C200" s="308"/>
      <c r="D200" s="308"/>
      <c r="E200" s="406" t="s">
        <v>11</v>
      </c>
      <c r="F200" s="180"/>
      <c r="G200" s="59"/>
      <c r="H200" s="74"/>
      <c r="I200" s="72"/>
      <c r="J200" s="72"/>
      <c r="K200" s="73"/>
      <c r="L200" s="73"/>
      <c r="M200" s="97">
        <f t="shared" si="104"/>
        <v>0</v>
      </c>
      <c r="N200" s="74"/>
      <c r="O200" s="72"/>
      <c r="P200" s="72"/>
      <c r="Q200" s="73"/>
      <c r="R200" s="73"/>
      <c r="S200" s="97">
        <f t="shared" si="105"/>
        <v>0</v>
      </c>
      <c r="T200" s="98"/>
      <c r="U200" s="99"/>
      <c r="V200" s="99"/>
      <c r="W200" s="100"/>
      <c r="X200" s="100"/>
      <c r="Y200" s="101">
        <f t="shared" si="106"/>
        <v>0</v>
      </c>
      <c r="Z200" s="98"/>
      <c r="AA200" s="99"/>
      <c r="AB200" s="99"/>
      <c r="AC200" s="100"/>
      <c r="AD200" s="100"/>
      <c r="AE200" s="116">
        <f t="shared" si="107"/>
        <v>0</v>
      </c>
      <c r="AF200" s="311"/>
    </row>
    <row r="201" spans="1:32" ht="26" customHeight="1" x14ac:dyDescent="0.2">
      <c r="A201" s="302"/>
      <c r="B201" s="305"/>
      <c r="C201" s="308"/>
      <c r="D201" s="308"/>
      <c r="E201" s="411" t="s">
        <v>254</v>
      </c>
      <c r="F201" s="62"/>
      <c r="G201" s="60"/>
      <c r="H201" s="66"/>
      <c r="I201" s="67"/>
      <c r="J201" s="67"/>
      <c r="K201" s="68"/>
      <c r="L201" s="68"/>
      <c r="M201" s="91">
        <f t="shared" si="104"/>
        <v>0</v>
      </c>
      <c r="N201" s="66"/>
      <c r="O201" s="67"/>
      <c r="P201" s="67"/>
      <c r="Q201" s="68"/>
      <c r="R201" s="68"/>
      <c r="S201" s="91">
        <f t="shared" si="105"/>
        <v>0</v>
      </c>
      <c r="T201" s="66"/>
      <c r="U201" s="67"/>
      <c r="V201" s="67"/>
      <c r="W201" s="68"/>
      <c r="X201" s="68"/>
      <c r="Y201" s="91">
        <f t="shared" si="106"/>
        <v>0</v>
      </c>
      <c r="Z201" s="66"/>
      <c r="AA201" s="67"/>
      <c r="AB201" s="67"/>
      <c r="AC201" s="68"/>
      <c r="AD201" s="68"/>
      <c r="AE201" s="142">
        <f t="shared" si="107"/>
        <v>0</v>
      </c>
      <c r="AF201" s="311"/>
    </row>
    <row r="202" spans="1:32" ht="27" customHeight="1" thickBot="1" x14ac:dyDescent="0.25">
      <c r="A202" s="303"/>
      <c r="B202" s="306"/>
      <c r="C202" s="309"/>
      <c r="D202" s="309"/>
      <c r="E202" s="407" t="s">
        <v>6</v>
      </c>
      <c r="F202" s="120"/>
      <c r="G202" s="61"/>
      <c r="H202" s="69"/>
      <c r="I202" s="70"/>
      <c r="J202" s="70"/>
      <c r="K202" s="71"/>
      <c r="L202" s="71"/>
      <c r="M202" s="96">
        <f t="shared" si="104"/>
        <v>0</v>
      </c>
      <c r="N202" s="69"/>
      <c r="O202" s="70"/>
      <c r="P202" s="70"/>
      <c r="Q202" s="71"/>
      <c r="R202" s="71"/>
      <c r="S202" s="96">
        <f t="shared" si="105"/>
        <v>0</v>
      </c>
      <c r="T202" s="69"/>
      <c r="U202" s="70"/>
      <c r="V202" s="70"/>
      <c r="W202" s="71"/>
      <c r="X202" s="71"/>
      <c r="Y202" s="96">
        <f t="shared" si="106"/>
        <v>0</v>
      </c>
      <c r="Z202" s="69"/>
      <c r="AA202" s="70"/>
      <c r="AB202" s="70"/>
      <c r="AC202" s="71"/>
      <c r="AD202" s="71"/>
      <c r="AE202" s="118">
        <f t="shared" si="107"/>
        <v>0</v>
      </c>
      <c r="AF202" s="312"/>
    </row>
    <row r="203" spans="1:32" ht="26" customHeight="1" thickTop="1" thickBot="1" x14ac:dyDescent="0.25">
      <c r="A203" s="172"/>
      <c r="B203" s="173"/>
      <c r="C203" s="174"/>
      <c r="D203" s="174"/>
      <c r="E203" s="410"/>
      <c r="F203" s="175"/>
      <c r="G203" s="176"/>
      <c r="H203" s="154"/>
      <c r="I203" s="154"/>
      <c r="J203" s="154"/>
      <c r="K203" s="154"/>
      <c r="L203" s="154"/>
      <c r="M203" s="154"/>
      <c r="N203" s="154"/>
      <c r="O203" s="154"/>
      <c r="P203" s="154"/>
      <c r="Q203" s="154"/>
      <c r="R203" s="154"/>
      <c r="S203" s="154"/>
      <c r="T203" s="154"/>
      <c r="U203" s="154"/>
      <c r="V203" s="154"/>
      <c r="W203" s="154"/>
      <c r="X203" s="154"/>
      <c r="Y203" s="154"/>
      <c r="Z203" s="154"/>
      <c r="AA203" s="154"/>
      <c r="AB203" s="154"/>
      <c r="AC203" s="154"/>
      <c r="AD203" s="154"/>
      <c r="AE203" s="154"/>
      <c r="AF203" s="178"/>
    </row>
    <row r="204" spans="1:32" ht="26" customHeight="1" thickTop="1" x14ac:dyDescent="0.2">
      <c r="A204" s="157"/>
      <c r="B204" s="158"/>
      <c r="C204" s="157"/>
      <c r="D204" s="157"/>
      <c r="E204" s="412"/>
      <c r="G204" s="159"/>
      <c r="H204" s="160"/>
      <c r="I204" s="160"/>
      <c r="J204" s="160"/>
      <c r="K204" s="160"/>
      <c r="L204" s="160"/>
      <c r="M204" s="160"/>
      <c r="N204" s="160"/>
      <c r="O204" s="160"/>
      <c r="P204" s="160"/>
      <c r="Q204" s="160"/>
      <c r="R204" s="160"/>
      <c r="S204" s="160"/>
      <c r="T204" s="160"/>
      <c r="U204" s="160"/>
      <c r="V204" s="160"/>
      <c r="W204" s="160"/>
      <c r="X204" s="160"/>
      <c r="Y204" s="160"/>
      <c r="Z204" s="160"/>
      <c r="AA204" s="160"/>
      <c r="AB204" s="160"/>
      <c r="AC204" s="160"/>
      <c r="AD204" s="160"/>
      <c r="AE204" s="160"/>
      <c r="AF204" s="157"/>
    </row>
    <row r="205" spans="1:32" s="266" customFormat="1" ht="44" customHeight="1" thickBot="1" x14ac:dyDescent="0.25">
      <c r="A205" s="265" t="s">
        <v>279</v>
      </c>
      <c r="E205" s="413"/>
    </row>
    <row r="206" spans="1:32" s="156" customFormat="1" ht="24" customHeight="1" thickTop="1" thickBot="1" x14ac:dyDescent="0.25">
      <c r="A206" s="161"/>
      <c r="B206" s="162"/>
      <c r="C206" s="162"/>
      <c r="D206" s="162"/>
      <c r="E206" s="414"/>
      <c r="F206" s="163"/>
      <c r="G206" s="313" t="s">
        <v>70</v>
      </c>
      <c r="H206" s="315" t="s">
        <v>2</v>
      </c>
      <c r="I206" s="316"/>
      <c r="J206" s="316"/>
      <c r="K206" s="316"/>
      <c r="L206" s="316"/>
      <c r="M206" s="317"/>
      <c r="N206" s="315" t="s">
        <v>7</v>
      </c>
      <c r="O206" s="316"/>
      <c r="P206" s="316"/>
      <c r="Q206" s="316"/>
      <c r="R206" s="316"/>
      <c r="S206" s="317"/>
      <c r="T206" s="315" t="s">
        <v>62</v>
      </c>
      <c r="U206" s="316"/>
      <c r="V206" s="316"/>
      <c r="W206" s="316"/>
      <c r="X206" s="316"/>
      <c r="Y206" s="317"/>
      <c r="Z206" s="315" t="s">
        <v>58</v>
      </c>
      <c r="AA206" s="316"/>
      <c r="AB206" s="316"/>
      <c r="AC206" s="316"/>
      <c r="AD206" s="316"/>
      <c r="AE206" s="317"/>
    </row>
    <row r="207" spans="1:32" s="171" customFormat="1" ht="84" customHeight="1" thickTop="1" thickBot="1" x14ac:dyDescent="0.25">
      <c r="A207" s="190" t="s">
        <v>61</v>
      </c>
      <c r="B207" s="191" t="s">
        <v>5</v>
      </c>
      <c r="C207" s="192" t="s">
        <v>67</v>
      </c>
      <c r="D207" s="192" t="s">
        <v>224</v>
      </c>
      <c r="E207" s="191" t="s">
        <v>4</v>
      </c>
      <c r="F207" s="191" t="s">
        <v>229</v>
      </c>
      <c r="G207" s="314"/>
      <c r="H207" s="193" t="s">
        <v>8</v>
      </c>
      <c r="I207" s="194" t="s">
        <v>9</v>
      </c>
      <c r="J207" s="194" t="s">
        <v>68</v>
      </c>
      <c r="K207" s="195" t="s">
        <v>1</v>
      </c>
      <c r="L207" s="195" t="s">
        <v>60</v>
      </c>
      <c r="M207" s="196" t="s">
        <v>0</v>
      </c>
      <c r="N207" s="193" t="s">
        <v>8</v>
      </c>
      <c r="O207" s="194" t="s">
        <v>9</v>
      </c>
      <c r="P207" s="194" t="s">
        <v>68</v>
      </c>
      <c r="Q207" s="195" t="s">
        <v>1</v>
      </c>
      <c r="R207" s="195" t="s">
        <v>60</v>
      </c>
      <c r="S207" s="196" t="s">
        <v>0</v>
      </c>
      <c r="T207" s="193" t="s">
        <v>8</v>
      </c>
      <c r="U207" s="194" t="s">
        <v>9</v>
      </c>
      <c r="V207" s="194" t="s">
        <v>68</v>
      </c>
      <c r="W207" s="195" t="s">
        <v>1</v>
      </c>
      <c r="X207" s="195" t="s">
        <v>60</v>
      </c>
      <c r="Y207" s="196" t="s">
        <v>0</v>
      </c>
      <c r="Z207" s="193" t="s">
        <v>8</v>
      </c>
      <c r="AA207" s="194" t="s">
        <v>9</v>
      </c>
      <c r="AB207" s="194" t="s">
        <v>68</v>
      </c>
      <c r="AC207" s="195" t="s">
        <v>1</v>
      </c>
      <c r="AD207" s="195" t="s">
        <v>60</v>
      </c>
      <c r="AE207" s="196" t="s">
        <v>0</v>
      </c>
      <c r="AF207" s="191" t="s">
        <v>77</v>
      </c>
    </row>
    <row r="208" spans="1:32" ht="26" customHeight="1" thickTop="1" thickBot="1" x14ac:dyDescent="0.25">
      <c r="A208" s="172"/>
      <c r="B208" s="173"/>
      <c r="C208" s="174"/>
      <c r="D208" s="174"/>
      <c r="E208" s="410"/>
      <c r="F208" s="175"/>
      <c r="G208" s="176"/>
      <c r="H208" s="154"/>
      <c r="I208" s="154"/>
      <c r="J208" s="154"/>
      <c r="K208" s="154"/>
      <c r="L208" s="154"/>
      <c r="M208" s="154"/>
      <c r="N208" s="154"/>
      <c r="O208" s="154"/>
      <c r="P208" s="154"/>
      <c r="Q208" s="154"/>
      <c r="R208" s="154"/>
      <c r="S208" s="154"/>
      <c r="T208" s="154"/>
      <c r="U208" s="154"/>
      <c r="V208" s="154"/>
      <c r="W208" s="154"/>
      <c r="X208" s="154"/>
      <c r="Y208" s="154"/>
      <c r="Z208" s="154"/>
      <c r="AA208" s="154"/>
      <c r="AB208" s="154"/>
      <c r="AC208" s="154"/>
      <c r="AD208" s="154"/>
      <c r="AE208" s="154"/>
      <c r="AF208" s="178"/>
    </row>
    <row r="209" spans="1:32" ht="175" customHeight="1" thickTop="1" thickBot="1" x14ac:dyDescent="0.25">
      <c r="A209" s="185" t="s">
        <v>267</v>
      </c>
      <c r="B209" s="189">
        <v>45839</v>
      </c>
      <c r="C209" s="186">
        <v>1</v>
      </c>
      <c r="D209" s="186" t="s">
        <v>268</v>
      </c>
      <c r="E209" s="206" t="s">
        <v>269</v>
      </c>
      <c r="F209" s="187"/>
      <c r="G209" s="63"/>
      <c r="H209" s="75"/>
      <c r="I209" s="76"/>
      <c r="J209" s="76"/>
      <c r="K209" s="77"/>
      <c r="L209" s="77"/>
      <c r="M209" s="86">
        <f t="shared" ref="M209" si="108">SUM(H209+I209+J209+(36*(K209+L209)))</f>
        <v>0</v>
      </c>
      <c r="N209" s="75"/>
      <c r="O209" s="76"/>
      <c r="P209" s="76"/>
      <c r="Q209" s="77"/>
      <c r="R209" s="77"/>
      <c r="S209" s="86">
        <f t="shared" ref="S209" si="109">SUM(N209+O209+P209+(60*(Q209+R209)))</f>
        <v>0</v>
      </c>
      <c r="T209" s="87"/>
      <c r="U209" s="88"/>
      <c r="V209" s="88"/>
      <c r="W209" s="89"/>
      <c r="X209" s="89"/>
      <c r="Y209" s="90">
        <f t="shared" ref="Y209" si="110">SUM(T209+U209+V209+(120*(W209+X209)))</f>
        <v>0</v>
      </c>
      <c r="Z209" s="87"/>
      <c r="AA209" s="88"/>
      <c r="AB209" s="88"/>
      <c r="AC209" s="89"/>
      <c r="AD209" s="89"/>
      <c r="AE209" s="117">
        <f t="shared" ref="AE209" si="111">SUM(Z209+AA209+AB209+(240*(AC209+AD209)))</f>
        <v>0</v>
      </c>
      <c r="AF209" s="188" t="str">
        <f>A209</f>
        <v>Multipoint-to-Multipoint:
East Petersburg Elementary School
Farmdale Elementary School
Mountville Elementary School
Rohrerstown Elementary School
Landisville Education Center</v>
      </c>
    </row>
    <row r="210" spans="1:32" ht="175" customHeight="1" thickTop="1" thickBot="1" x14ac:dyDescent="0.25">
      <c r="A210" s="185" t="s">
        <v>270</v>
      </c>
      <c r="B210" s="189">
        <v>45839</v>
      </c>
      <c r="C210" s="186">
        <v>1</v>
      </c>
      <c r="D210" s="186" t="s">
        <v>268</v>
      </c>
      <c r="E210" s="206" t="s">
        <v>271</v>
      </c>
      <c r="F210" s="187"/>
      <c r="G210" s="63"/>
      <c r="H210" s="75"/>
      <c r="I210" s="76"/>
      <c r="J210" s="76"/>
      <c r="K210" s="77"/>
      <c r="L210" s="77"/>
      <c r="M210" s="86">
        <f t="shared" ref="M210" si="112">SUM(H210+I210+J210+(36*(K210+L210)))</f>
        <v>0</v>
      </c>
      <c r="N210" s="75"/>
      <c r="O210" s="76"/>
      <c r="P210" s="76"/>
      <c r="Q210" s="77"/>
      <c r="R210" s="77"/>
      <c r="S210" s="86">
        <f t="shared" ref="S210" si="113">SUM(N210+O210+P210+(60*(Q210+R210)))</f>
        <v>0</v>
      </c>
      <c r="T210" s="87"/>
      <c r="U210" s="88"/>
      <c r="V210" s="88"/>
      <c r="W210" s="89"/>
      <c r="X210" s="89"/>
      <c r="Y210" s="90">
        <f t="shared" ref="Y210" si="114">SUM(T210+U210+V210+(120*(W210+X210)))</f>
        <v>0</v>
      </c>
      <c r="Z210" s="87"/>
      <c r="AA210" s="88"/>
      <c r="AB210" s="88"/>
      <c r="AC210" s="89"/>
      <c r="AD210" s="89"/>
      <c r="AE210" s="117">
        <f t="shared" ref="AE210" si="115">SUM(Z210+AA210+AB210+(240*(AC210+AD210)))</f>
        <v>0</v>
      </c>
      <c r="AF210" s="188" t="str">
        <f>A210</f>
        <v>Multipoint-to-Multipoint:
East Petersburg Elementary School
Farmdale Elementary School
Mountville Elementary School
Rohrerstown Elementary School
Landisville Education Center</v>
      </c>
    </row>
    <row r="211" spans="1:32" ht="26" customHeight="1" thickTop="1" x14ac:dyDescent="0.2">
      <c r="A211" s="301" t="s">
        <v>263</v>
      </c>
      <c r="B211" s="304">
        <v>45839</v>
      </c>
      <c r="C211" s="307">
        <v>1</v>
      </c>
      <c r="D211" s="307" t="s">
        <v>143</v>
      </c>
      <c r="E211" s="405" t="s">
        <v>10</v>
      </c>
      <c r="F211" s="187"/>
      <c r="G211" s="63"/>
      <c r="H211" s="75"/>
      <c r="I211" s="76"/>
      <c r="J211" s="76"/>
      <c r="K211" s="77"/>
      <c r="L211" s="77"/>
      <c r="M211" s="86">
        <f t="shared" ref="M211:M222" si="116">SUM(H211+I211+J211+(36*(K211+L211)))</f>
        <v>0</v>
      </c>
      <c r="N211" s="75"/>
      <c r="O211" s="76"/>
      <c r="P211" s="76"/>
      <c r="Q211" s="77"/>
      <c r="R211" s="77"/>
      <c r="S211" s="86">
        <f t="shared" ref="S211:S222" si="117">SUM(N211+O211+P211+(60*(Q211+R211)))</f>
        <v>0</v>
      </c>
      <c r="T211" s="87"/>
      <c r="U211" s="88"/>
      <c r="V211" s="88"/>
      <c r="W211" s="89"/>
      <c r="X211" s="89"/>
      <c r="Y211" s="90">
        <f t="shared" ref="Y211:Y222" si="118">SUM(T211+U211+V211+(120*(W211+X211)))</f>
        <v>0</v>
      </c>
      <c r="Z211" s="87"/>
      <c r="AA211" s="88"/>
      <c r="AB211" s="88"/>
      <c r="AC211" s="89"/>
      <c r="AD211" s="89"/>
      <c r="AE211" s="117">
        <f t="shared" ref="AE211:AE222" si="119">SUM(Z211+AA211+AB211+(240*(AC211+AD211)))</f>
        <v>0</v>
      </c>
      <c r="AF211" s="310" t="str">
        <f>A211</f>
        <v>East Petersburg Elementary School
5700 Lemon St, East Petersburg, PA 17520-1327</v>
      </c>
    </row>
    <row r="212" spans="1:32" ht="26" customHeight="1" x14ac:dyDescent="0.2">
      <c r="A212" s="302"/>
      <c r="B212" s="305"/>
      <c r="C212" s="308"/>
      <c r="D212" s="308"/>
      <c r="E212" s="406" t="s">
        <v>11</v>
      </c>
      <c r="F212" s="180"/>
      <c r="G212" s="59"/>
      <c r="H212" s="74"/>
      <c r="I212" s="72"/>
      <c r="J212" s="72"/>
      <c r="K212" s="73"/>
      <c r="L212" s="73"/>
      <c r="M212" s="97">
        <f t="shared" si="116"/>
        <v>0</v>
      </c>
      <c r="N212" s="74"/>
      <c r="O212" s="72"/>
      <c r="P212" s="72"/>
      <c r="Q212" s="73"/>
      <c r="R212" s="73"/>
      <c r="S212" s="97">
        <f t="shared" si="117"/>
        <v>0</v>
      </c>
      <c r="T212" s="98"/>
      <c r="U212" s="99"/>
      <c r="V212" s="99"/>
      <c r="W212" s="100"/>
      <c r="X212" s="100"/>
      <c r="Y212" s="101">
        <f t="shared" si="118"/>
        <v>0</v>
      </c>
      <c r="Z212" s="98"/>
      <c r="AA212" s="99"/>
      <c r="AB212" s="99"/>
      <c r="AC212" s="100"/>
      <c r="AD212" s="100"/>
      <c r="AE212" s="116">
        <f t="shared" si="119"/>
        <v>0</v>
      </c>
      <c r="AF212" s="311"/>
    </row>
    <row r="213" spans="1:32" ht="27" customHeight="1" thickBot="1" x14ac:dyDescent="0.25">
      <c r="A213" s="303"/>
      <c r="B213" s="306"/>
      <c r="C213" s="309"/>
      <c r="D213" s="309"/>
      <c r="E213" s="407" t="s">
        <v>254</v>
      </c>
      <c r="F213" s="120"/>
      <c r="G213" s="61"/>
      <c r="H213" s="69"/>
      <c r="I213" s="70"/>
      <c r="J213" s="70"/>
      <c r="K213" s="71"/>
      <c r="L213" s="71"/>
      <c r="M213" s="96">
        <f t="shared" si="116"/>
        <v>0</v>
      </c>
      <c r="N213" s="69"/>
      <c r="O213" s="70"/>
      <c r="P213" s="70"/>
      <c r="Q213" s="71"/>
      <c r="R213" s="71"/>
      <c r="S213" s="96">
        <f t="shared" si="117"/>
        <v>0</v>
      </c>
      <c r="T213" s="138"/>
      <c r="U213" s="139"/>
      <c r="V213" s="139"/>
      <c r="W213" s="140"/>
      <c r="X213" s="140"/>
      <c r="Y213" s="143">
        <f t="shared" si="118"/>
        <v>0</v>
      </c>
      <c r="Z213" s="138"/>
      <c r="AA213" s="139"/>
      <c r="AB213" s="139"/>
      <c r="AC213" s="140"/>
      <c r="AD213" s="140"/>
      <c r="AE213" s="141">
        <f t="shared" si="119"/>
        <v>0</v>
      </c>
      <c r="AF213" s="312"/>
    </row>
    <row r="214" spans="1:32" ht="26" customHeight="1" thickTop="1" x14ac:dyDescent="0.2">
      <c r="A214" s="301" t="s">
        <v>264</v>
      </c>
      <c r="B214" s="304">
        <v>45839</v>
      </c>
      <c r="C214" s="307">
        <v>1</v>
      </c>
      <c r="D214" s="307" t="s">
        <v>143</v>
      </c>
      <c r="E214" s="405" t="s">
        <v>10</v>
      </c>
      <c r="F214" s="187"/>
      <c r="G214" s="63"/>
      <c r="H214" s="75"/>
      <c r="I214" s="76"/>
      <c r="J214" s="76"/>
      <c r="K214" s="77"/>
      <c r="L214" s="77"/>
      <c r="M214" s="86">
        <f t="shared" ref="M214:M216" si="120">SUM(H214+I214+J214+(36*(K214+L214)))</f>
        <v>0</v>
      </c>
      <c r="N214" s="75"/>
      <c r="O214" s="76"/>
      <c r="P214" s="76"/>
      <c r="Q214" s="77"/>
      <c r="R214" s="77"/>
      <c r="S214" s="86">
        <f t="shared" ref="S214:S216" si="121">SUM(N214+O214+P214+(60*(Q214+R214)))</f>
        <v>0</v>
      </c>
      <c r="T214" s="87"/>
      <c r="U214" s="88"/>
      <c r="V214" s="88"/>
      <c r="W214" s="89"/>
      <c r="X214" s="89"/>
      <c r="Y214" s="90">
        <f t="shared" ref="Y214:Y216" si="122">SUM(T214+U214+V214+(120*(W214+X214)))</f>
        <v>0</v>
      </c>
      <c r="Z214" s="87"/>
      <c r="AA214" s="88"/>
      <c r="AB214" s="88"/>
      <c r="AC214" s="89"/>
      <c r="AD214" s="89"/>
      <c r="AE214" s="117">
        <f t="shared" ref="AE214:AE216" si="123">SUM(Z214+AA214+AB214+(240*(AC214+AD214)))</f>
        <v>0</v>
      </c>
      <c r="AF214" s="310" t="str">
        <f>A214</f>
        <v>Farmdale Elementary School
695 Prospect Rd, Mount Joy, PA 17552-9327</v>
      </c>
    </row>
    <row r="215" spans="1:32" ht="26" customHeight="1" x14ac:dyDescent="0.2">
      <c r="A215" s="302"/>
      <c r="B215" s="305"/>
      <c r="C215" s="308"/>
      <c r="D215" s="308"/>
      <c r="E215" s="406" t="s">
        <v>11</v>
      </c>
      <c r="F215" s="180"/>
      <c r="G215" s="59"/>
      <c r="H215" s="74"/>
      <c r="I215" s="72"/>
      <c r="J215" s="72"/>
      <c r="K215" s="73"/>
      <c r="L215" s="73"/>
      <c r="M215" s="97">
        <f t="shared" si="120"/>
        <v>0</v>
      </c>
      <c r="N215" s="74"/>
      <c r="O215" s="72"/>
      <c r="P215" s="72"/>
      <c r="Q215" s="73"/>
      <c r="R215" s="73"/>
      <c r="S215" s="97">
        <f t="shared" si="121"/>
        <v>0</v>
      </c>
      <c r="T215" s="98"/>
      <c r="U215" s="99"/>
      <c r="V215" s="99"/>
      <c r="W215" s="100"/>
      <c r="X215" s="100"/>
      <c r="Y215" s="101">
        <f t="shared" si="122"/>
        <v>0</v>
      </c>
      <c r="Z215" s="98"/>
      <c r="AA215" s="99"/>
      <c r="AB215" s="99"/>
      <c r="AC215" s="100"/>
      <c r="AD215" s="100"/>
      <c r="AE215" s="116">
        <f t="shared" si="123"/>
        <v>0</v>
      </c>
      <c r="AF215" s="311"/>
    </row>
    <row r="216" spans="1:32" ht="27" customHeight="1" thickBot="1" x14ac:dyDescent="0.25">
      <c r="A216" s="303"/>
      <c r="B216" s="306"/>
      <c r="C216" s="309"/>
      <c r="D216" s="309"/>
      <c r="E216" s="407" t="s">
        <v>254</v>
      </c>
      <c r="F216" s="120"/>
      <c r="G216" s="61"/>
      <c r="H216" s="69"/>
      <c r="I216" s="70"/>
      <c r="J216" s="70"/>
      <c r="K216" s="71"/>
      <c r="L216" s="71"/>
      <c r="M216" s="96">
        <f t="shared" si="120"/>
        <v>0</v>
      </c>
      <c r="N216" s="69"/>
      <c r="O216" s="70"/>
      <c r="P216" s="70"/>
      <c r="Q216" s="71"/>
      <c r="R216" s="71"/>
      <c r="S216" s="96">
        <f t="shared" si="121"/>
        <v>0</v>
      </c>
      <c r="T216" s="138"/>
      <c r="U216" s="139"/>
      <c r="V216" s="139"/>
      <c r="W216" s="140"/>
      <c r="X216" s="140"/>
      <c r="Y216" s="143">
        <f t="shared" si="122"/>
        <v>0</v>
      </c>
      <c r="Z216" s="138"/>
      <c r="AA216" s="139"/>
      <c r="AB216" s="139"/>
      <c r="AC216" s="140"/>
      <c r="AD216" s="140"/>
      <c r="AE216" s="141">
        <f t="shared" si="123"/>
        <v>0</v>
      </c>
      <c r="AF216" s="312"/>
    </row>
    <row r="217" spans="1:32" ht="26" customHeight="1" thickTop="1" x14ac:dyDescent="0.2">
      <c r="A217" s="301" t="s">
        <v>265</v>
      </c>
      <c r="B217" s="304">
        <v>45839</v>
      </c>
      <c r="C217" s="307">
        <v>1</v>
      </c>
      <c r="D217" s="307" t="s">
        <v>143</v>
      </c>
      <c r="E217" s="405" t="s">
        <v>10</v>
      </c>
      <c r="F217" s="187"/>
      <c r="G217" s="63"/>
      <c r="H217" s="75"/>
      <c r="I217" s="76"/>
      <c r="J217" s="76"/>
      <c r="K217" s="77"/>
      <c r="L217" s="77"/>
      <c r="M217" s="86">
        <f t="shared" si="116"/>
        <v>0</v>
      </c>
      <c r="N217" s="75"/>
      <c r="O217" s="76"/>
      <c r="P217" s="76"/>
      <c r="Q217" s="77"/>
      <c r="R217" s="77"/>
      <c r="S217" s="86">
        <f t="shared" si="117"/>
        <v>0</v>
      </c>
      <c r="T217" s="87"/>
      <c r="U217" s="88"/>
      <c r="V217" s="88"/>
      <c r="W217" s="89"/>
      <c r="X217" s="89"/>
      <c r="Y217" s="90">
        <f t="shared" si="118"/>
        <v>0</v>
      </c>
      <c r="Z217" s="87"/>
      <c r="AA217" s="88"/>
      <c r="AB217" s="88"/>
      <c r="AC217" s="89"/>
      <c r="AD217" s="89"/>
      <c r="AE217" s="117">
        <f t="shared" si="119"/>
        <v>0</v>
      </c>
      <c r="AF217" s="310" t="str">
        <f>A217</f>
        <v>Mountville Elementary School
200 College Ave, Mountville, PA 17554</v>
      </c>
    </row>
    <row r="218" spans="1:32" ht="26" customHeight="1" x14ac:dyDescent="0.2">
      <c r="A218" s="302"/>
      <c r="B218" s="305"/>
      <c r="C218" s="308"/>
      <c r="D218" s="308"/>
      <c r="E218" s="406" t="s">
        <v>11</v>
      </c>
      <c r="F218" s="180"/>
      <c r="G218" s="59"/>
      <c r="H218" s="74"/>
      <c r="I218" s="72"/>
      <c r="J218" s="72"/>
      <c r="K218" s="73"/>
      <c r="L218" s="73"/>
      <c r="M218" s="97">
        <f t="shared" si="116"/>
        <v>0</v>
      </c>
      <c r="N218" s="74"/>
      <c r="O218" s="72"/>
      <c r="P218" s="72"/>
      <c r="Q218" s="73"/>
      <c r="R218" s="73"/>
      <c r="S218" s="97">
        <f t="shared" si="117"/>
        <v>0</v>
      </c>
      <c r="T218" s="98"/>
      <c r="U218" s="99"/>
      <c r="V218" s="99"/>
      <c r="W218" s="100"/>
      <c r="X218" s="100"/>
      <c r="Y218" s="101">
        <f t="shared" si="118"/>
        <v>0</v>
      </c>
      <c r="Z218" s="98"/>
      <c r="AA218" s="99"/>
      <c r="AB218" s="99"/>
      <c r="AC218" s="100"/>
      <c r="AD218" s="100"/>
      <c r="AE218" s="116">
        <f t="shared" si="119"/>
        <v>0</v>
      </c>
      <c r="AF218" s="311"/>
    </row>
    <row r="219" spans="1:32" ht="27" customHeight="1" thickBot="1" x14ac:dyDescent="0.25">
      <c r="A219" s="303"/>
      <c r="B219" s="306"/>
      <c r="C219" s="309"/>
      <c r="D219" s="309"/>
      <c r="E219" s="407" t="s">
        <v>254</v>
      </c>
      <c r="F219" s="120"/>
      <c r="G219" s="61"/>
      <c r="H219" s="69"/>
      <c r="I219" s="70"/>
      <c r="J219" s="70"/>
      <c r="K219" s="71"/>
      <c r="L219" s="71"/>
      <c r="M219" s="96">
        <f t="shared" si="116"/>
        <v>0</v>
      </c>
      <c r="N219" s="69"/>
      <c r="O219" s="70"/>
      <c r="P219" s="70"/>
      <c r="Q219" s="71"/>
      <c r="R219" s="71"/>
      <c r="S219" s="96">
        <f t="shared" si="117"/>
        <v>0</v>
      </c>
      <c r="T219" s="138"/>
      <c r="U219" s="139"/>
      <c r="V219" s="139"/>
      <c r="W219" s="140"/>
      <c r="X219" s="140"/>
      <c r="Y219" s="143">
        <f t="shared" si="118"/>
        <v>0</v>
      </c>
      <c r="Z219" s="138"/>
      <c r="AA219" s="139"/>
      <c r="AB219" s="139"/>
      <c r="AC219" s="140"/>
      <c r="AD219" s="140"/>
      <c r="AE219" s="141">
        <f t="shared" si="119"/>
        <v>0</v>
      </c>
      <c r="AF219" s="312"/>
    </row>
    <row r="220" spans="1:32" ht="26" customHeight="1" thickTop="1" x14ac:dyDescent="0.2">
      <c r="A220" s="301" t="s">
        <v>266</v>
      </c>
      <c r="B220" s="304">
        <v>45839</v>
      </c>
      <c r="C220" s="307">
        <v>1</v>
      </c>
      <c r="D220" s="307" t="s">
        <v>143</v>
      </c>
      <c r="E220" s="405" t="s">
        <v>10</v>
      </c>
      <c r="F220" s="187"/>
      <c r="G220" s="63"/>
      <c r="H220" s="75"/>
      <c r="I220" s="76"/>
      <c r="J220" s="76"/>
      <c r="K220" s="77"/>
      <c r="L220" s="77"/>
      <c r="M220" s="86">
        <f t="shared" si="116"/>
        <v>0</v>
      </c>
      <c r="N220" s="75"/>
      <c r="O220" s="76"/>
      <c r="P220" s="76"/>
      <c r="Q220" s="77"/>
      <c r="R220" s="77"/>
      <c r="S220" s="86">
        <f t="shared" si="117"/>
        <v>0</v>
      </c>
      <c r="T220" s="87"/>
      <c r="U220" s="88"/>
      <c r="V220" s="88"/>
      <c r="W220" s="89"/>
      <c r="X220" s="89"/>
      <c r="Y220" s="90">
        <f t="shared" si="118"/>
        <v>0</v>
      </c>
      <c r="Z220" s="87"/>
      <c r="AA220" s="88"/>
      <c r="AB220" s="88"/>
      <c r="AC220" s="89"/>
      <c r="AD220" s="89"/>
      <c r="AE220" s="117">
        <f t="shared" si="119"/>
        <v>0</v>
      </c>
      <c r="AF220" s="310" t="str">
        <f>A220</f>
        <v>Rohrerstown Elementary School
2200 Noll Dr, Lancasrter, PA 17603</v>
      </c>
    </row>
    <row r="221" spans="1:32" ht="26" customHeight="1" x14ac:dyDescent="0.2">
      <c r="A221" s="302"/>
      <c r="B221" s="305"/>
      <c r="C221" s="308"/>
      <c r="D221" s="308"/>
      <c r="E221" s="406" t="s">
        <v>11</v>
      </c>
      <c r="F221" s="180"/>
      <c r="G221" s="59"/>
      <c r="H221" s="74"/>
      <c r="I221" s="72"/>
      <c r="J221" s="72"/>
      <c r="K221" s="73"/>
      <c r="L221" s="73"/>
      <c r="M221" s="97">
        <f t="shared" si="116"/>
        <v>0</v>
      </c>
      <c r="N221" s="74"/>
      <c r="O221" s="72"/>
      <c r="P221" s="72"/>
      <c r="Q221" s="73"/>
      <c r="R221" s="73"/>
      <c r="S221" s="97">
        <f t="shared" si="117"/>
        <v>0</v>
      </c>
      <c r="T221" s="98"/>
      <c r="U221" s="99"/>
      <c r="V221" s="99"/>
      <c r="W221" s="100"/>
      <c r="X221" s="100"/>
      <c r="Y221" s="101">
        <f t="shared" si="118"/>
        <v>0</v>
      </c>
      <c r="Z221" s="98"/>
      <c r="AA221" s="99"/>
      <c r="AB221" s="99"/>
      <c r="AC221" s="100"/>
      <c r="AD221" s="100"/>
      <c r="AE221" s="116">
        <f t="shared" si="119"/>
        <v>0</v>
      </c>
      <c r="AF221" s="311"/>
    </row>
    <row r="222" spans="1:32" ht="27" customHeight="1" thickBot="1" x14ac:dyDescent="0.25">
      <c r="A222" s="303"/>
      <c r="B222" s="306"/>
      <c r="C222" s="309"/>
      <c r="D222" s="309"/>
      <c r="E222" s="407" t="s">
        <v>254</v>
      </c>
      <c r="F222" s="120"/>
      <c r="G222" s="61"/>
      <c r="H222" s="69"/>
      <c r="I222" s="70"/>
      <c r="J222" s="70"/>
      <c r="K222" s="71"/>
      <c r="L222" s="71"/>
      <c r="M222" s="96">
        <f t="shared" si="116"/>
        <v>0</v>
      </c>
      <c r="N222" s="69"/>
      <c r="O222" s="70"/>
      <c r="P222" s="70"/>
      <c r="Q222" s="71"/>
      <c r="R222" s="71"/>
      <c r="S222" s="96">
        <f t="shared" si="117"/>
        <v>0</v>
      </c>
      <c r="T222" s="138"/>
      <c r="U222" s="139"/>
      <c r="V222" s="139"/>
      <c r="W222" s="140"/>
      <c r="X222" s="140"/>
      <c r="Y222" s="143">
        <f t="shared" si="118"/>
        <v>0</v>
      </c>
      <c r="Z222" s="138"/>
      <c r="AA222" s="139"/>
      <c r="AB222" s="139"/>
      <c r="AC222" s="140"/>
      <c r="AD222" s="140"/>
      <c r="AE222" s="141">
        <f t="shared" si="119"/>
        <v>0</v>
      </c>
      <c r="AF222" s="312"/>
    </row>
    <row r="223" spans="1:32" ht="26" customHeight="1" thickTop="1" x14ac:dyDescent="0.2">
      <c r="A223" s="207"/>
      <c r="B223" s="208"/>
      <c r="C223" s="200"/>
      <c r="D223" s="200"/>
      <c r="E223" s="408"/>
      <c r="F223" s="201"/>
      <c r="G223" s="202"/>
      <c r="H223" s="112"/>
      <c r="I223" s="112"/>
      <c r="J223" s="112"/>
      <c r="K223" s="112"/>
      <c r="L223" s="112"/>
      <c r="M223" s="112"/>
      <c r="N223" s="112"/>
      <c r="O223" s="112"/>
      <c r="P223" s="112"/>
      <c r="Q223" s="112"/>
      <c r="R223" s="112"/>
      <c r="S223" s="112"/>
      <c r="T223" s="112"/>
      <c r="U223" s="112"/>
      <c r="V223" s="112"/>
      <c r="W223" s="112"/>
      <c r="X223" s="112"/>
      <c r="Y223" s="112"/>
      <c r="Z223" s="112"/>
      <c r="AA223" s="112"/>
      <c r="AB223" s="112"/>
      <c r="AC223" s="112"/>
      <c r="AD223" s="112"/>
      <c r="AE223" s="112"/>
      <c r="AF223" s="209"/>
    </row>
  </sheetData>
  <sheetProtection algorithmName="SHA-512" hashValue="iJ0AjvdEAaKA9d/5Y5uY59ZxDDVYiEv9d+yFmH0CeVVk01y9mzN5z2cE13EA/1C7YEVAnvrbVTtzDDuLk+XANw==" saltValue="ZZggRuSaFIEXGFDy/cA4Pg==" spinCount="100000" sheet="1" objects="1" scenarios="1"/>
  <mergeCells count="214">
    <mergeCell ref="D58:D59"/>
    <mergeCell ref="A64:A65"/>
    <mergeCell ref="B64:B65"/>
    <mergeCell ref="C64:C65"/>
    <mergeCell ref="D64:D65"/>
    <mergeCell ref="AF64:AF65"/>
    <mergeCell ref="B66:B67"/>
    <mergeCell ref="C66:C67"/>
    <mergeCell ref="D66:D67"/>
    <mergeCell ref="AF66:AF67"/>
    <mergeCell ref="D60:D61"/>
    <mergeCell ref="D62:D63"/>
    <mergeCell ref="A2:F3"/>
    <mergeCell ref="G2:H3"/>
    <mergeCell ref="A4:G8"/>
    <mergeCell ref="I2:R3"/>
    <mergeCell ref="H4:R8"/>
    <mergeCell ref="Z21:AE21"/>
    <mergeCell ref="T21:Y21"/>
    <mergeCell ref="N21:S21"/>
    <mergeCell ref="H21:M21"/>
    <mergeCell ref="G21:G22"/>
    <mergeCell ref="A31:A37"/>
    <mergeCell ref="B31:B37"/>
    <mergeCell ref="C31:C37"/>
    <mergeCell ref="D31:D37"/>
    <mergeCell ref="AF31:AF37"/>
    <mergeCell ref="G10:G11"/>
    <mergeCell ref="H10:M10"/>
    <mergeCell ref="N10:S10"/>
    <mergeCell ref="T10:Y10"/>
    <mergeCell ref="Z10:AE10"/>
    <mergeCell ref="A24:A30"/>
    <mergeCell ref="B24:B30"/>
    <mergeCell ref="C24:C30"/>
    <mergeCell ref="D24:D30"/>
    <mergeCell ref="AF24:AF30"/>
    <mergeCell ref="A13:A18"/>
    <mergeCell ref="B13:B18"/>
    <mergeCell ref="C13:C18"/>
    <mergeCell ref="D13:D18"/>
    <mergeCell ref="AF13:AF18"/>
    <mergeCell ref="A38:A41"/>
    <mergeCell ref="B38:B41"/>
    <mergeCell ref="C38:C41"/>
    <mergeCell ref="D38:D41"/>
    <mergeCell ref="AF38:AF41"/>
    <mergeCell ref="A42:A46"/>
    <mergeCell ref="B42:B46"/>
    <mergeCell ref="C42:C46"/>
    <mergeCell ref="D42:D46"/>
    <mergeCell ref="AF42:AF46"/>
    <mergeCell ref="AF86:AF103"/>
    <mergeCell ref="D94:D103"/>
    <mergeCell ref="A157:A158"/>
    <mergeCell ref="D54:D55"/>
    <mergeCell ref="D52:D53"/>
    <mergeCell ref="A60:A63"/>
    <mergeCell ref="B60:B63"/>
    <mergeCell ref="C60:C63"/>
    <mergeCell ref="C52:C55"/>
    <mergeCell ref="B52:B55"/>
    <mergeCell ref="A52:A55"/>
    <mergeCell ref="A66:A67"/>
    <mergeCell ref="G106:G107"/>
    <mergeCell ref="H106:M106"/>
    <mergeCell ref="N106:S106"/>
    <mergeCell ref="T106:Y106"/>
    <mergeCell ref="Z106:AE106"/>
    <mergeCell ref="AF60:AF63"/>
    <mergeCell ref="A56:A59"/>
    <mergeCell ref="B56:B59"/>
    <mergeCell ref="C56:C59"/>
    <mergeCell ref="D56:D57"/>
    <mergeCell ref="AF56:AF59"/>
    <mergeCell ref="A146:A153"/>
    <mergeCell ref="B146:B153"/>
    <mergeCell ref="C146:C153"/>
    <mergeCell ref="D146:D149"/>
    <mergeCell ref="AF146:AF153"/>
    <mergeCell ref="D150:D153"/>
    <mergeCell ref="A154:A156"/>
    <mergeCell ref="AF52:AF55"/>
    <mergeCell ref="D109:D112"/>
    <mergeCell ref="A109:A116"/>
    <mergeCell ref="B109:B116"/>
    <mergeCell ref="C109:C116"/>
    <mergeCell ref="AF109:AF116"/>
    <mergeCell ref="A73:A84"/>
    <mergeCell ref="B73:B84"/>
    <mergeCell ref="C73:C84"/>
    <mergeCell ref="D73:D76"/>
    <mergeCell ref="AF73:AF84"/>
    <mergeCell ref="D77:D80"/>
    <mergeCell ref="D81:D84"/>
    <mergeCell ref="A86:A103"/>
    <mergeCell ref="B86:B103"/>
    <mergeCell ref="C86:C103"/>
    <mergeCell ref="D86:D93"/>
    <mergeCell ref="D113:D116"/>
    <mergeCell ref="A125:A140"/>
    <mergeCell ref="B125:B140"/>
    <mergeCell ref="C125:C140"/>
    <mergeCell ref="D125:D132"/>
    <mergeCell ref="AF125:AF140"/>
    <mergeCell ref="D133:D140"/>
    <mergeCell ref="A117:A124"/>
    <mergeCell ref="B117:B124"/>
    <mergeCell ref="C117:C124"/>
    <mergeCell ref="D117:D124"/>
    <mergeCell ref="AF117:AF124"/>
    <mergeCell ref="B162:B163"/>
    <mergeCell ref="C162:C163"/>
    <mergeCell ref="D162:D163"/>
    <mergeCell ref="AF162:AF163"/>
    <mergeCell ref="B157:B158"/>
    <mergeCell ref="C157:C158"/>
    <mergeCell ref="D157:D158"/>
    <mergeCell ref="AF157:AF158"/>
    <mergeCell ref="D159:D161"/>
    <mergeCell ref="G49:G50"/>
    <mergeCell ref="H49:M49"/>
    <mergeCell ref="N49:S49"/>
    <mergeCell ref="T49:Y49"/>
    <mergeCell ref="Z49:AE49"/>
    <mergeCell ref="G70:G71"/>
    <mergeCell ref="H70:M70"/>
    <mergeCell ref="N70:S70"/>
    <mergeCell ref="T70:Y70"/>
    <mergeCell ref="Z70:AE70"/>
    <mergeCell ref="G143:G144"/>
    <mergeCell ref="H143:M143"/>
    <mergeCell ref="N143:S143"/>
    <mergeCell ref="T143:Y143"/>
    <mergeCell ref="Z143:AE143"/>
    <mergeCell ref="AF159:AF161"/>
    <mergeCell ref="A169:A172"/>
    <mergeCell ref="B169:B172"/>
    <mergeCell ref="C169:C172"/>
    <mergeCell ref="D169:D172"/>
    <mergeCell ref="AF169:AF172"/>
    <mergeCell ref="G166:G167"/>
    <mergeCell ref="H166:M166"/>
    <mergeCell ref="N166:S166"/>
    <mergeCell ref="T166:Y166"/>
    <mergeCell ref="Z166:AE166"/>
    <mergeCell ref="B154:B156"/>
    <mergeCell ref="C154:C156"/>
    <mergeCell ref="D154:D156"/>
    <mergeCell ref="AF154:AF156"/>
    <mergeCell ref="A159:A161"/>
    <mergeCell ref="B159:B161"/>
    <mergeCell ref="C159:C161"/>
    <mergeCell ref="A162:A163"/>
    <mergeCell ref="D177:D180"/>
    <mergeCell ref="A173:A176"/>
    <mergeCell ref="B173:B176"/>
    <mergeCell ref="C173:C176"/>
    <mergeCell ref="D173:D176"/>
    <mergeCell ref="AF173:AF176"/>
    <mergeCell ref="A177:A180"/>
    <mergeCell ref="B177:B180"/>
    <mergeCell ref="C177:C180"/>
    <mergeCell ref="AF177:AF180"/>
    <mergeCell ref="A181:A184"/>
    <mergeCell ref="B181:B184"/>
    <mergeCell ref="C181:C184"/>
    <mergeCell ref="D181:D184"/>
    <mergeCell ref="AF181:AF184"/>
    <mergeCell ref="G206:G207"/>
    <mergeCell ref="H206:M206"/>
    <mergeCell ref="N206:S206"/>
    <mergeCell ref="T206:Y206"/>
    <mergeCell ref="Z206:AE206"/>
    <mergeCell ref="G188:G189"/>
    <mergeCell ref="H188:M188"/>
    <mergeCell ref="N188:S188"/>
    <mergeCell ref="T188:Y188"/>
    <mergeCell ref="Z188:AE188"/>
    <mergeCell ref="A191:A194"/>
    <mergeCell ref="B191:B194"/>
    <mergeCell ref="C191:C194"/>
    <mergeCell ref="D191:D194"/>
    <mergeCell ref="AF191:AF194"/>
    <mergeCell ref="A195:A198"/>
    <mergeCell ref="B195:B198"/>
    <mergeCell ref="C195:C198"/>
    <mergeCell ref="D195:D198"/>
    <mergeCell ref="AF195:AF198"/>
    <mergeCell ref="A199:A202"/>
    <mergeCell ref="B199:B202"/>
    <mergeCell ref="C199:C202"/>
    <mergeCell ref="D199:D202"/>
    <mergeCell ref="AF199:AF202"/>
    <mergeCell ref="A211:A213"/>
    <mergeCell ref="B211:B213"/>
    <mergeCell ref="C211:C213"/>
    <mergeCell ref="AF211:AF213"/>
    <mergeCell ref="D211:D213"/>
    <mergeCell ref="A217:A219"/>
    <mergeCell ref="B217:B219"/>
    <mergeCell ref="C217:C219"/>
    <mergeCell ref="AF217:AF219"/>
    <mergeCell ref="D220:D222"/>
    <mergeCell ref="A214:A216"/>
    <mergeCell ref="B214:B216"/>
    <mergeCell ref="C214:C216"/>
    <mergeCell ref="D214:D216"/>
    <mergeCell ref="AF214:AF216"/>
    <mergeCell ref="D217:D219"/>
    <mergeCell ref="A220:A222"/>
    <mergeCell ref="B220:B222"/>
    <mergeCell ref="C220:C222"/>
    <mergeCell ref="AF220:AF222"/>
  </mergeCells>
  <pageMargins left="0.7" right="0.7" top="0.75" bottom="0.75" header="0.3" footer="0.3"/>
  <pageSetup orientation="portrait" horizontalDpi="0" verticalDpi="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AA2D69-C6A0-C942-9C27-C23FB91D64EE}">
  <sheetPr>
    <tabColor theme="9" tint="0.79998168889431442"/>
    <pageSetUpPr fitToPage="1"/>
  </sheetPr>
  <dimension ref="A1:K35"/>
  <sheetViews>
    <sheetView workbookViewId="0">
      <selection activeCell="C5" sqref="C5:D5"/>
    </sheetView>
  </sheetViews>
  <sheetFormatPr baseColWidth="10" defaultColWidth="8.83203125" defaultRowHeight="15" x14ac:dyDescent="0.2"/>
  <cols>
    <col min="1" max="1" width="28" style="220" customWidth="1"/>
    <col min="2" max="2" width="22.5" style="220" customWidth="1"/>
    <col min="3" max="3" width="17.33203125" style="220" customWidth="1"/>
    <col min="4" max="4" width="71.5" style="219" bestFit="1" customWidth="1"/>
    <col min="5" max="5" width="17" style="220" customWidth="1"/>
    <col min="6" max="6" width="13" style="220" customWidth="1"/>
    <col min="7" max="7" width="15" style="220" customWidth="1"/>
    <col min="8" max="8" width="16" style="220" customWidth="1"/>
    <col min="9" max="9" width="18.6640625" style="220" customWidth="1"/>
    <col min="10" max="10" width="15.5" style="220" customWidth="1"/>
    <col min="11" max="11" width="42.5" style="220" customWidth="1"/>
    <col min="12" max="16384" width="8.83203125" style="220"/>
  </cols>
  <sheetData>
    <row r="1" spans="1:11" s="216" customFormat="1" ht="24" x14ac:dyDescent="0.3">
      <c r="A1" s="214" t="s">
        <v>85</v>
      </c>
      <c r="B1" s="215" t="s">
        <v>272</v>
      </c>
    </row>
    <row r="2" spans="1:11" s="217" customFormat="1" ht="30" customHeight="1" x14ac:dyDescent="0.25">
      <c r="A2" s="358" t="s">
        <v>285</v>
      </c>
      <c r="B2" s="358"/>
      <c r="C2" s="358"/>
      <c r="D2" s="358"/>
      <c r="E2" s="358"/>
      <c r="F2" s="358"/>
      <c r="G2" s="358"/>
      <c r="H2" s="358"/>
    </row>
    <row r="3" spans="1:11" s="217" customFormat="1" ht="30" customHeight="1" x14ac:dyDescent="0.25">
      <c r="A3" s="363" t="s">
        <v>286</v>
      </c>
      <c r="B3" s="363"/>
      <c r="C3" s="363"/>
      <c r="D3" s="363"/>
      <c r="E3" s="363"/>
      <c r="F3" s="363"/>
      <c r="G3" s="363"/>
      <c r="H3" s="363"/>
    </row>
    <row r="5" spans="1:11" ht="18" customHeight="1" x14ac:dyDescent="0.2">
      <c r="A5" s="359" t="s">
        <v>86</v>
      </c>
      <c r="B5" s="218" t="s">
        <v>87</v>
      </c>
      <c r="C5" s="362"/>
      <c r="D5" s="362"/>
      <c r="E5" s="219"/>
    </row>
    <row r="6" spans="1:11" ht="18" customHeight="1" x14ac:dyDescent="0.2">
      <c r="A6" s="360"/>
      <c r="B6" s="218" t="s">
        <v>88</v>
      </c>
      <c r="C6" s="362"/>
      <c r="D6" s="362"/>
      <c r="E6" s="219"/>
    </row>
    <row r="7" spans="1:11" ht="18" customHeight="1" x14ac:dyDescent="0.2">
      <c r="A7" s="360"/>
      <c r="B7" s="218" t="s">
        <v>89</v>
      </c>
      <c r="C7" s="362"/>
      <c r="D7" s="362"/>
      <c r="E7" s="219"/>
    </row>
    <row r="8" spans="1:11" ht="18" customHeight="1" x14ac:dyDescent="0.2">
      <c r="A8" s="360"/>
      <c r="B8" s="218" t="s">
        <v>90</v>
      </c>
      <c r="C8" s="362"/>
      <c r="D8" s="362"/>
      <c r="E8" s="219"/>
    </row>
    <row r="9" spans="1:11" ht="18" customHeight="1" x14ac:dyDescent="0.2">
      <c r="A9" s="361"/>
      <c r="B9" s="218" t="s">
        <v>91</v>
      </c>
      <c r="C9" s="362"/>
      <c r="D9" s="362"/>
      <c r="E9" s="219"/>
    </row>
    <row r="10" spans="1:11" ht="16" thickBot="1" x14ac:dyDescent="0.25">
      <c r="A10" s="221"/>
    </row>
    <row r="11" spans="1:11" s="221" customFormat="1" ht="32.25" customHeight="1" x14ac:dyDescent="0.2">
      <c r="A11" s="370"/>
      <c r="B11" s="371"/>
      <c r="C11" s="371"/>
      <c r="D11" s="371"/>
      <c r="E11" s="371"/>
      <c r="F11" s="372"/>
      <c r="G11" s="373" t="s">
        <v>92</v>
      </c>
      <c r="H11" s="374"/>
      <c r="I11" s="375" t="s">
        <v>93</v>
      </c>
      <c r="J11" s="375"/>
      <c r="K11" s="376"/>
    </row>
    <row r="12" spans="1:11" s="230" customFormat="1" ht="68" thickBot="1" x14ac:dyDescent="0.25">
      <c r="A12" s="222" t="s">
        <v>94</v>
      </c>
      <c r="B12" s="223" t="s">
        <v>127</v>
      </c>
      <c r="C12" s="223" t="s">
        <v>95</v>
      </c>
      <c r="D12" s="224" t="s">
        <v>96</v>
      </c>
      <c r="E12" s="223" t="s">
        <v>97</v>
      </c>
      <c r="F12" s="225" t="s">
        <v>98</v>
      </c>
      <c r="G12" s="226" t="s">
        <v>99</v>
      </c>
      <c r="H12" s="227" t="s">
        <v>100</v>
      </c>
      <c r="I12" s="228" t="s">
        <v>101</v>
      </c>
      <c r="J12" s="229" t="s">
        <v>102</v>
      </c>
      <c r="K12" s="229" t="s">
        <v>103</v>
      </c>
    </row>
    <row r="13" spans="1:11" ht="21" customHeight="1" x14ac:dyDescent="0.2">
      <c r="A13" s="390" t="s">
        <v>277</v>
      </c>
      <c r="B13" s="231" t="s">
        <v>104</v>
      </c>
      <c r="C13" s="231" t="s">
        <v>105</v>
      </c>
      <c r="D13" s="232" t="s">
        <v>106</v>
      </c>
      <c r="E13" s="233" t="s">
        <v>107</v>
      </c>
      <c r="F13" s="234">
        <v>2</v>
      </c>
      <c r="G13" s="121"/>
      <c r="H13" s="235">
        <f>F13*G13</f>
        <v>0</v>
      </c>
      <c r="I13" s="124"/>
      <c r="J13" s="125"/>
      <c r="K13" s="126"/>
    </row>
    <row r="14" spans="1:11" ht="21" customHeight="1" x14ac:dyDescent="0.2">
      <c r="A14" s="391"/>
      <c r="B14" s="236" t="s">
        <v>104</v>
      </c>
      <c r="C14" s="236" t="s">
        <v>105</v>
      </c>
      <c r="D14" s="237" t="s">
        <v>108</v>
      </c>
      <c r="E14" s="238" t="s">
        <v>128</v>
      </c>
      <c r="F14" s="239">
        <v>1</v>
      </c>
      <c r="G14" s="122"/>
      <c r="H14" s="240">
        <f t="shared" ref="H14:H28" si="0">F14*G14</f>
        <v>0</v>
      </c>
      <c r="I14" s="127"/>
      <c r="J14" s="128"/>
      <c r="K14" s="129"/>
    </row>
    <row r="15" spans="1:11" ht="21" customHeight="1" x14ac:dyDescent="0.2">
      <c r="A15" s="391"/>
      <c r="B15" s="236" t="s">
        <v>104</v>
      </c>
      <c r="C15" s="236" t="s">
        <v>105</v>
      </c>
      <c r="D15" s="237" t="s">
        <v>109</v>
      </c>
      <c r="E15" s="238" t="s">
        <v>110</v>
      </c>
      <c r="F15" s="239">
        <v>1</v>
      </c>
      <c r="G15" s="122"/>
      <c r="H15" s="240">
        <f t="shared" si="0"/>
        <v>0</v>
      </c>
      <c r="I15" s="127"/>
      <c r="J15" s="128"/>
      <c r="K15" s="129"/>
    </row>
    <row r="16" spans="1:11" ht="21" customHeight="1" x14ac:dyDescent="0.2">
      <c r="A16" s="391"/>
      <c r="B16" s="236" t="s">
        <v>104</v>
      </c>
      <c r="C16" s="236" t="s">
        <v>105</v>
      </c>
      <c r="D16" s="237" t="s">
        <v>111</v>
      </c>
      <c r="E16" s="238" t="s">
        <v>112</v>
      </c>
      <c r="F16" s="239">
        <v>1</v>
      </c>
      <c r="G16" s="122"/>
      <c r="H16" s="240">
        <f t="shared" si="0"/>
        <v>0</v>
      </c>
      <c r="I16" s="127"/>
      <c r="J16" s="128"/>
      <c r="K16" s="129"/>
    </row>
    <row r="17" spans="1:11" ht="21" customHeight="1" x14ac:dyDescent="0.2">
      <c r="A17" s="391"/>
      <c r="B17" s="236" t="s">
        <v>104</v>
      </c>
      <c r="C17" s="236" t="s">
        <v>105</v>
      </c>
      <c r="D17" s="237" t="s">
        <v>113</v>
      </c>
      <c r="E17" s="238" t="s">
        <v>114</v>
      </c>
      <c r="F17" s="239">
        <v>1</v>
      </c>
      <c r="G17" s="122"/>
      <c r="H17" s="240">
        <f t="shared" si="0"/>
        <v>0</v>
      </c>
      <c r="I17" s="127"/>
      <c r="J17" s="128"/>
      <c r="K17" s="129"/>
    </row>
    <row r="18" spans="1:11" ht="21" customHeight="1" x14ac:dyDescent="0.2">
      <c r="A18" s="391"/>
      <c r="B18" s="236" t="s">
        <v>104</v>
      </c>
      <c r="C18" s="236" t="s">
        <v>105</v>
      </c>
      <c r="D18" s="237" t="s">
        <v>115</v>
      </c>
      <c r="E18" s="238" t="s">
        <v>116</v>
      </c>
      <c r="F18" s="239">
        <v>2</v>
      </c>
      <c r="G18" s="122"/>
      <c r="H18" s="240">
        <f t="shared" si="0"/>
        <v>0</v>
      </c>
      <c r="I18" s="127"/>
      <c r="J18" s="128"/>
      <c r="K18" s="129"/>
    </row>
    <row r="19" spans="1:11" ht="21" customHeight="1" x14ac:dyDescent="0.2">
      <c r="A19" s="391"/>
      <c r="B19" s="236" t="s">
        <v>104</v>
      </c>
      <c r="C19" s="236" t="s">
        <v>105</v>
      </c>
      <c r="D19" s="237" t="s">
        <v>129</v>
      </c>
      <c r="E19" s="238" t="s">
        <v>117</v>
      </c>
      <c r="F19" s="239">
        <v>1</v>
      </c>
      <c r="G19" s="122"/>
      <c r="H19" s="240">
        <f t="shared" si="0"/>
        <v>0</v>
      </c>
      <c r="I19" s="127"/>
      <c r="J19" s="128"/>
      <c r="K19" s="129"/>
    </row>
    <row r="20" spans="1:11" ht="21" customHeight="1" x14ac:dyDescent="0.2">
      <c r="A20" s="391"/>
      <c r="B20" s="236" t="s">
        <v>104</v>
      </c>
      <c r="C20" s="236" t="s">
        <v>105</v>
      </c>
      <c r="D20" s="237" t="s">
        <v>130</v>
      </c>
      <c r="E20" s="238" t="s">
        <v>118</v>
      </c>
      <c r="F20" s="239">
        <v>1</v>
      </c>
      <c r="G20" s="122"/>
      <c r="H20" s="240">
        <f t="shared" si="0"/>
        <v>0</v>
      </c>
      <c r="I20" s="127"/>
      <c r="J20" s="128"/>
      <c r="K20" s="129"/>
    </row>
    <row r="21" spans="1:11" ht="21" customHeight="1" x14ac:dyDescent="0.2">
      <c r="A21" s="391"/>
      <c r="B21" s="236" t="s">
        <v>104</v>
      </c>
      <c r="C21" s="236" t="s">
        <v>105</v>
      </c>
      <c r="D21" s="241" t="s">
        <v>131</v>
      </c>
      <c r="E21" s="238" t="s">
        <v>119</v>
      </c>
      <c r="F21" s="239">
        <v>1</v>
      </c>
      <c r="G21" s="122"/>
      <c r="H21" s="240">
        <f t="shared" si="0"/>
        <v>0</v>
      </c>
      <c r="I21" s="127"/>
      <c r="J21" s="128"/>
      <c r="K21" s="129"/>
    </row>
    <row r="22" spans="1:11" ht="21" customHeight="1" thickBot="1" x14ac:dyDescent="0.25">
      <c r="A22" s="392"/>
      <c r="B22" s="242" t="s">
        <v>104</v>
      </c>
      <c r="C22" s="242" t="s">
        <v>105</v>
      </c>
      <c r="D22" s="243" t="s">
        <v>120</v>
      </c>
      <c r="E22" s="244" t="s">
        <v>121</v>
      </c>
      <c r="F22" s="245">
        <v>1</v>
      </c>
      <c r="G22" s="123"/>
      <c r="H22" s="246">
        <f t="shared" si="0"/>
        <v>0</v>
      </c>
      <c r="I22" s="130"/>
      <c r="J22" s="131"/>
      <c r="K22" s="132"/>
    </row>
    <row r="23" spans="1:11" ht="21" customHeight="1" thickBot="1" x14ac:dyDescent="0.25">
      <c r="A23" s="247"/>
      <c r="B23" s="248"/>
      <c r="C23" s="248"/>
      <c r="D23" s="249"/>
      <c r="E23" s="250"/>
      <c r="F23" s="248"/>
      <c r="G23" s="251"/>
      <c r="H23" s="252">
        <f>SUM(H13:H22)</f>
        <v>0</v>
      </c>
    </row>
    <row r="24" spans="1:11" ht="21" customHeight="1" thickBot="1" x14ac:dyDescent="0.25">
      <c r="A24" s="247"/>
      <c r="B24" s="248"/>
      <c r="C24" s="248"/>
      <c r="D24" s="249"/>
      <c r="E24" s="250"/>
      <c r="F24" s="248"/>
      <c r="G24" s="251"/>
      <c r="H24" s="251"/>
    </row>
    <row r="25" spans="1:11" s="221" customFormat="1" ht="32.25" customHeight="1" x14ac:dyDescent="0.2">
      <c r="A25" s="370"/>
      <c r="B25" s="371"/>
      <c r="C25" s="371"/>
      <c r="D25" s="371"/>
      <c r="E25" s="371"/>
      <c r="F25" s="372"/>
      <c r="G25" s="373" t="s">
        <v>92</v>
      </c>
      <c r="H25" s="374"/>
      <c r="I25" s="375" t="s">
        <v>93</v>
      </c>
      <c r="J25" s="375"/>
      <c r="K25" s="376"/>
    </row>
    <row r="26" spans="1:11" s="230" customFormat="1" ht="68" thickBot="1" x14ac:dyDescent="0.25">
      <c r="A26" s="222" t="s">
        <v>94</v>
      </c>
      <c r="B26" s="223" t="s">
        <v>127</v>
      </c>
      <c r="C26" s="223" t="s">
        <v>95</v>
      </c>
      <c r="D26" s="224" t="s">
        <v>96</v>
      </c>
      <c r="E26" s="223" t="s">
        <v>97</v>
      </c>
      <c r="F26" s="225" t="s">
        <v>98</v>
      </c>
      <c r="G26" s="226" t="s">
        <v>99</v>
      </c>
      <c r="H26" s="227" t="s">
        <v>100</v>
      </c>
      <c r="I26" s="228" t="s">
        <v>101</v>
      </c>
      <c r="J26" s="229" t="s">
        <v>102</v>
      </c>
      <c r="K26" s="229" t="s">
        <v>103</v>
      </c>
    </row>
    <row r="27" spans="1:11" ht="84" customHeight="1" x14ac:dyDescent="0.2">
      <c r="A27" s="390" t="s">
        <v>277</v>
      </c>
      <c r="B27" s="231" t="s">
        <v>104</v>
      </c>
      <c r="C27" s="231" t="s">
        <v>105</v>
      </c>
      <c r="D27" s="253" t="s">
        <v>273</v>
      </c>
      <c r="E27" s="254" t="s">
        <v>274</v>
      </c>
      <c r="F27" s="255">
        <v>1</v>
      </c>
      <c r="G27" s="210"/>
      <c r="H27" s="235">
        <f t="shared" si="0"/>
        <v>0</v>
      </c>
      <c r="I27" s="211"/>
      <c r="J27" s="212"/>
      <c r="K27" s="213"/>
    </row>
    <row r="28" spans="1:11" ht="84" customHeight="1" thickBot="1" x14ac:dyDescent="0.25">
      <c r="A28" s="392"/>
      <c r="B28" s="242" t="s">
        <v>104</v>
      </c>
      <c r="C28" s="242" t="s">
        <v>105</v>
      </c>
      <c r="D28" s="243" t="s">
        <v>276</v>
      </c>
      <c r="E28" s="244" t="s">
        <v>275</v>
      </c>
      <c r="F28" s="245">
        <v>1</v>
      </c>
      <c r="G28" s="123"/>
      <c r="H28" s="246">
        <f t="shared" si="0"/>
        <v>0</v>
      </c>
      <c r="I28" s="130"/>
      <c r="J28" s="131"/>
      <c r="K28" s="132"/>
    </row>
    <row r="29" spans="1:11" ht="24" customHeight="1" thickBot="1" x14ac:dyDescent="0.25">
      <c r="H29" s="256">
        <f>SUM(H27:H28)</f>
        <v>0</v>
      </c>
    </row>
    <row r="30" spans="1:11" s="258" customFormat="1" ht="25.5" customHeight="1" x14ac:dyDescent="0.2">
      <c r="A30" s="257" t="s">
        <v>122</v>
      </c>
      <c r="C30" s="259"/>
      <c r="D30" s="260"/>
    </row>
    <row r="31" spans="1:11" ht="35.25" customHeight="1" thickBot="1" x14ac:dyDescent="0.25">
      <c r="A31" s="377" t="s">
        <v>123</v>
      </c>
      <c r="B31" s="377"/>
      <c r="C31" s="377"/>
      <c r="D31" s="377"/>
      <c r="E31" s="377"/>
      <c r="F31" s="377"/>
    </row>
    <row r="32" spans="1:11" ht="22" customHeight="1" thickBot="1" x14ac:dyDescent="0.3">
      <c r="A32" s="377"/>
      <c r="B32" s="377"/>
      <c r="C32" s="377"/>
      <c r="D32" s="377"/>
      <c r="E32" s="377"/>
      <c r="F32" s="377"/>
      <c r="G32" s="261" t="s">
        <v>132</v>
      </c>
      <c r="H32" s="262"/>
      <c r="I32" s="262"/>
      <c r="J32" s="262"/>
      <c r="K32" s="263"/>
    </row>
    <row r="33" spans="1:11" ht="39" customHeight="1" x14ac:dyDescent="0.2">
      <c r="A33" s="378" t="s">
        <v>124</v>
      </c>
      <c r="B33" s="379"/>
      <c r="C33" s="379"/>
      <c r="D33" s="380"/>
      <c r="G33" s="381"/>
      <c r="H33" s="382"/>
      <c r="I33" s="382"/>
      <c r="J33" s="382"/>
      <c r="K33" s="383"/>
    </row>
    <row r="34" spans="1:11" s="264" customFormat="1" ht="30" customHeight="1" x14ac:dyDescent="0.2">
      <c r="A34" s="364" t="s">
        <v>125</v>
      </c>
      <c r="B34" s="365"/>
      <c r="C34" s="365"/>
      <c r="D34" s="366"/>
      <c r="G34" s="384"/>
      <c r="H34" s="385"/>
      <c r="I34" s="385"/>
      <c r="J34" s="385"/>
      <c r="K34" s="386"/>
    </row>
    <row r="35" spans="1:11" s="264" customFormat="1" ht="30" customHeight="1" thickBot="1" x14ac:dyDescent="0.25">
      <c r="A35" s="367" t="s">
        <v>126</v>
      </c>
      <c r="B35" s="368"/>
      <c r="C35" s="368"/>
      <c r="D35" s="369"/>
      <c r="G35" s="387"/>
      <c r="H35" s="388"/>
      <c r="I35" s="388"/>
      <c r="J35" s="388"/>
      <c r="K35" s="389"/>
    </row>
  </sheetData>
  <sheetProtection algorithmName="SHA-512" hashValue="SDgxe2ZkHRXs/7bUvydZUGON+SJUkUKgRmoMU+Pw+xBW66SrFDS1NGx5mvr1SEV7+StVVwbvIvAyix6F790KUw==" saltValue="vRUA9bOmGwSU1q5U38gDlg==" spinCount="100000" sheet="1" objects="1" scenarios="1"/>
  <mergeCells count="21">
    <mergeCell ref="A34:D34"/>
    <mergeCell ref="A35:D35"/>
    <mergeCell ref="A11:F11"/>
    <mergeCell ref="G11:H11"/>
    <mergeCell ref="I11:K11"/>
    <mergeCell ref="A31:F32"/>
    <mergeCell ref="A33:D33"/>
    <mergeCell ref="G33:K35"/>
    <mergeCell ref="A13:A22"/>
    <mergeCell ref="A27:A28"/>
    <mergeCell ref="A25:F25"/>
    <mergeCell ref="G25:H25"/>
    <mergeCell ref="I25:K25"/>
    <mergeCell ref="A2:H2"/>
    <mergeCell ref="A5:A9"/>
    <mergeCell ref="C5:D5"/>
    <mergeCell ref="C6:D6"/>
    <mergeCell ref="C7:D7"/>
    <mergeCell ref="C8:D8"/>
    <mergeCell ref="C9:D9"/>
    <mergeCell ref="A3:H3"/>
  </mergeCells>
  <pageMargins left="0.45" right="0.45" top="1" bottom="0.75" header="0.55000000000000004" footer="0.3"/>
  <pageSetup scale="63" fitToHeight="0" orientation="landscape" r:id="rId1"/>
  <headerFooter>
    <oddHeader>&amp;C&amp;14PEPPM Mini-Bid Bid Request Template</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D124EE-DE2C-0F49-AB7C-82CC666D6B88}">
  <sheetPr>
    <pageSetUpPr fitToPage="1"/>
  </sheetPr>
  <dimension ref="A1:H31"/>
  <sheetViews>
    <sheetView workbookViewId="0">
      <pane ySplit="2" topLeftCell="A3" activePane="bottomLeft" state="frozen"/>
      <selection pane="bottomLeft" activeCell="H3" sqref="H3"/>
    </sheetView>
  </sheetViews>
  <sheetFormatPr baseColWidth="10" defaultColWidth="10.83203125" defaultRowHeight="16" x14ac:dyDescent="0.2"/>
  <cols>
    <col min="1" max="1" width="22.6640625" style="57" customWidth="1"/>
    <col min="2" max="2" width="51" style="57" customWidth="1"/>
    <col min="3" max="3" width="69.5" style="57" bestFit="1" customWidth="1"/>
    <col min="4" max="4" width="19.6640625" style="111" customWidth="1"/>
    <col min="5" max="5" width="15.5" style="111" customWidth="1"/>
    <col min="6" max="6" width="10.33203125" style="111" customWidth="1"/>
    <col min="7" max="7" width="39.1640625" style="111" customWidth="1"/>
    <col min="8" max="8" width="70.5" style="57" bestFit="1" customWidth="1"/>
    <col min="9" max="16384" width="10.83203125" style="57"/>
  </cols>
  <sheetData>
    <row r="1" spans="1:8" s="56" customFormat="1" ht="17" thickBot="1" x14ac:dyDescent="0.25">
      <c r="D1" s="108"/>
      <c r="E1" s="108"/>
      <c r="F1" s="108"/>
      <c r="G1" s="108"/>
    </row>
    <row r="2" spans="1:8" ht="69" thickBot="1" x14ac:dyDescent="0.25">
      <c r="A2" s="277" t="s">
        <v>47</v>
      </c>
      <c r="B2" s="278" t="s">
        <v>48</v>
      </c>
      <c r="C2" s="278" t="s">
        <v>49</v>
      </c>
      <c r="D2" s="279" t="s">
        <v>5</v>
      </c>
      <c r="E2" s="279" t="s">
        <v>66</v>
      </c>
      <c r="F2" s="279" t="s">
        <v>59</v>
      </c>
      <c r="G2" s="290" t="s">
        <v>144</v>
      </c>
      <c r="H2" s="296" t="s">
        <v>64</v>
      </c>
    </row>
    <row r="3" spans="1:8" ht="32" customHeight="1" x14ac:dyDescent="0.2">
      <c r="A3" s="273" t="s">
        <v>152</v>
      </c>
      <c r="B3" s="274" t="s">
        <v>153</v>
      </c>
      <c r="C3" s="274" t="s">
        <v>154</v>
      </c>
      <c r="D3" s="275">
        <v>45839</v>
      </c>
      <c r="E3" s="276">
        <v>10</v>
      </c>
      <c r="F3" s="276" t="s">
        <v>63</v>
      </c>
      <c r="G3" s="291"/>
      <c r="H3" s="297"/>
    </row>
    <row r="4" spans="1:8" ht="32" customHeight="1" x14ac:dyDescent="0.2">
      <c r="A4" s="268" t="s">
        <v>80</v>
      </c>
      <c r="B4" s="85" t="s">
        <v>73</v>
      </c>
      <c r="C4" s="85" t="s">
        <v>74</v>
      </c>
      <c r="D4" s="109">
        <v>45839</v>
      </c>
      <c r="E4" s="110">
        <v>10</v>
      </c>
      <c r="F4" s="110">
        <v>4</v>
      </c>
      <c r="G4" s="292"/>
      <c r="H4" s="298"/>
    </row>
    <row r="5" spans="1:8" ht="32" customHeight="1" x14ac:dyDescent="0.2">
      <c r="A5" s="267" t="s">
        <v>149</v>
      </c>
      <c r="B5" s="85" t="s">
        <v>150</v>
      </c>
      <c r="C5" s="85" t="s">
        <v>151</v>
      </c>
      <c r="D5" s="136">
        <v>46204</v>
      </c>
      <c r="E5" s="110">
        <v>10</v>
      </c>
      <c r="F5" s="110">
        <v>4</v>
      </c>
      <c r="G5" s="292"/>
      <c r="H5" s="298"/>
    </row>
    <row r="6" spans="1:8" ht="32" customHeight="1" x14ac:dyDescent="0.2">
      <c r="A6" s="268" t="s">
        <v>79</v>
      </c>
      <c r="B6" s="84" t="s">
        <v>84</v>
      </c>
      <c r="C6" s="84" t="s">
        <v>83</v>
      </c>
      <c r="D6" s="109">
        <v>45839</v>
      </c>
      <c r="E6" s="110">
        <v>10</v>
      </c>
      <c r="F6" s="110">
        <v>4</v>
      </c>
      <c r="G6" s="292"/>
      <c r="H6" s="298"/>
    </row>
    <row r="7" spans="1:8" ht="32" customHeight="1" x14ac:dyDescent="0.2">
      <c r="A7" s="267" t="s">
        <v>199</v>
      </c>
      <c r="B7" s="135" t="s">
        <v>201</v>
      </c>
      <c r="C7" s="85" t="s">
        <v>202</v>
      </c>
      <c r="D7" s="109">
        <v>45839</v>
      </c>
      <c r="E7" s="110">
        <v>10</v>
      </c>
      <c r="F7" s="110" t="s">
        <v>63</v>
      </c>
      <c r="G7" s="292"/>
      <c r="H7" s="298"/>
    </row>
    <row r="8" spans="1:8" ht="32" customHeight="1" x14ac:dyDescent="0.2">
      <c r="A8" s="267" t="s">
        <v>200</v>
      </c>
      <c r="B8" s="85" t="s">
        <v>203</v>
      </c>
      <c r="C8" s="85" t="s">
        <v>204</v>
      </c>
      <c r="D8" s="109">
        <v>45839</v>
      </c>
      <c r="E8" s="110">
        <v>10</v>
      </c>
      <c r="F8" s="110" t="s">
        <v>63</v>
      </c>
      <c r="G8" s="292"/>
      <c r="H8" s="298"/>
    </row>
    <row r="9" spans="1:8" ht="32" customHeight="1" x14ac:dyDescent="0.2">
      <c r="A9" s="267" t="s">
        <v>219</v>
      </c>
      <c r="B9" s="135" t="s">
        <v>206</v>
      </c>
      <c r="C9" s="85" t="s">
        <v>207</v>
      </c>
      <c r="D9" s="136">
        <v>46204</v>
      </c>
      <c r="E9" s="110">
        <v>10</v>
      </c>
      <c r="F9" s="110" t="s">
        <v>63</v>
      </c>
      <c r="G9" s="292"/>
      <c r="H9" s="298"/>
    </row>
    <row r="10" spans="1:8" ht="32" customHeight="1" x14ac:dyDescent="0.2">
      <c r="A10" s="267" t="s">
        <v>218</v>
      </c>
      <c r="B10" s="135" t="s">
        <v>242</v>
      </c>
      <c r="C10" s="85" t="s">
        <v>205</v>
      </c>
      <c r="D10" s="136">
        <v>46204</v>
      </c>
      <c r="E10" s="110">
        <v>10</v>
      </c>
      <c r="F10" s="110" t="s">
        <v>63</v>
      </c>
      <c r="G10" s="292"/>
      <c r="H10" s="298"/>
    </row>
    <row r="11" spans="1:8" ht="32" customHeight="1" x14ac:dyDescent="0.2">
      <c r="A11" s="267" t="s">
        <v>145</v>
      </c>
      <c r="B11" s="135" t="s">
        <v>76</v>
      </c>
      <c r="C11" s="85" t="s">
        <v>65</v>
      </c>
      <c r="D11" s="109">
        <v>45839</v>
      </c>
      <c r="E11" s="110">
        <v>10</v>
      </c>
      <c r="F11" s="110" t="s">
        <v>63</v>
      </c>
      <c r="G11" s="292"/>
      <c r="H11" s="298"/>
    </row>
    <row r="12" spans="1:8" ht="32" customHeight="1" x14ac:dyDescent="0.2">
      <c r="A12" s="267" t="s">
        <v>208</v>
      </c>
      <c r="B12" s="135" t="s">
        <v>209</v>
      </c>
      <c r="C12" s="85" t="s">
        <v>210</v>
      </c>
      <c r="D12" s="109">
        <v>45839</v>
      </c>
      <c r="E12" s="110">
        <v>10</v>
      </c>
      <c r="F12" s="134" t="s">
        <v>63</v>
      </c>
      <c r="G12" s="293"/>
      <c r="H12" s="298"/>
    </row>
    <row r="13" spans="1:8" ht="32" customHeight="1" x14ac:dyDescent="0.2">
      <c r="A13" s="267" t="s">
        <v>214</v>
      </c>
      <c r="B13" s="135" t="s">
        <v>249</v>
      </c>
      <c r="C13" s="85" t="s">
        <v>213</v>
      </c>
      <c r="D13" s="109">
        <v>45839</v>
      </c>
      <c r="E13" s="110">
        <v>1</v>
      </c>
      <c r="F13" s="134" t="s">
        <v>63</v>
      </c>
      <c r="G13" s="293"/>
      <c r="H13" s="298"/>
    </row>
    <row r="14" spans="1:8" ht="32" customHeight="1" x14ac:dyDescent="0.2">
      <c r="A14" s="267" t="s">
        <v>211</v>
      </c>
      <c r="B14" s="135" t="s">
        <v>244</v>
      </c>
      <c r="C14" s="85" t="s">
        <v>212</v>
      </c>
      <c r="D14" s="109">
        <v>45839</v>
      </c>
      <c r="E14" s="110">
        <v>10</v>
      </c>
      <c r="F14" s="134" t="s">
        <v>63</v>
      </c>
      <c r="G14" s="293"/>
      <c r="H14" s="298"/>
    </row>
    <row r="15" spans="1:8" ht="32" customHeight="1" x14ac:dyDescent="0.2">
      <c r="A15" s="267" t="s">
        <v>133</v>
      </c>
      <c r="B15" s="135" t="s">
        <v>251</v>
      </c>
      <c r="C15" s="85" t="s">
        <v>221</v>
      </c>
      <c r="D15" s="109">
        <v>45839</v>
      </c>
      <c r="E15" s="110">
        <v>40</v>
      </c>
      <c r="F15" s="134" t="s">
        <v>63</v>
      </c>
      <c r="G15" s="293"/>
      <c r="H15" s="298"/>
    </row>
    <row r="16" spans="1:8" ht="32" customHeight="1" x14ac:dyDescent="0.2">
      <c r="A16" s="267" t="s">
        <v>216</v>
      </c>
      <c r="B16" s="85" t="s">
        <v>248</v>
      </c>
      <c r="C16" s="85" t="s">
        <v>217</v>
      </c>
      <c r="D16" s="109">
        <v>45839</v>
      </c>
      <c r="E16" s="110">
        <v>10</v>
      </c>
      <c r="F16" s="134" t="s">
        <v>63</v>
      </c>
      <c r="G16" s="293"/>
      <c r="H16" s="298"/>
    </row>
    <row r="17" spans="1:8" ht="32" customHeight="1" x14ac:dyDescent="0.2">
      <c r="A17" s="267" t="s">
        <v>196</v>
      </c>
      <c r="B17" s="85" t="s">
        <v>197</v>
      </c>
      <c r="C17" s="85" t="s">
        <v>198</v>
      </c>
      <c r="D17" s="109">
        <v>45839</v>
      </c>
      <c r="E17" s="110">
        <v>10</v>
      </c>
      <c r="F17" s="134" t="s">
        <v>63</v>
      </c>
      <c r="G17" s="293"/>
      <c r="H17" s="298"/>
    </row>
    <row r="18" spans="1:8" ht="32" customHeight="1" x14ac:dyDescent="0.2">
      <c r="A18" s="267" t="s">
        <v>185</v>
      </c>
      <c r="B18" s="85" t="s">
        <v>186</v>
      </c>
      <c r="C18" s="85" t="s">
        <v>187</v>
      </c>
      <c r="D18" s="109">
        <v>45839</v>
      </c>
      <c r="E18" s="110">
        <v>1</v>
      </c>
      <c r="F18" s="110" t="s">
        <v>220</v>
      </c>
      <c r="G18" s="292"/>
      <c r="H18" s="298"/>
    </row>
    <row r="19" spans="1:8" ht="32" customHeight="1" x14ac:dyDescent="0.2">
      <c r="A19" s="267" t="s">
        <v>194</v>
      </c>
      <c r="B19" s="85" t="s">
        <v>195</v>
      </c>
      <c r="C19" s="85" t="s">
        <v>193</v>
      </c>
      <c r="D19" s="109">
        <v>45839</v>
      </c>
      <c r="E19" s="110">
        <v>1</v>
      </c>
      <c r="F19" s="110">
        <v>4</v>
      </c>
      <c r="G19" s="292"/>
      <c r="H19" s="298"/>
    </row>
    <row r="20" spans="1:8" ht="32" customHeight="1" x14ac:dyDescent="0.2">
      <c r="A20" s="267" t="s">
        <v>134</v>
      </c>
      <c r="B20" s="85" t="s">
        <v>192</v>
      </c>
      <c r="C20" s="85" t="s">
        <v>222</v>
      </c>
      <c r="D20" s="109">
        <v>45839</v>
      </c>
      <c r="E20" s="110">
        <v>1</v>
      </c>
      <c r="F20" s="134" t="s">
        <v>63</v>
      </c>
      <c r="G20" s="293"/>
      <c r="H20" s="298"/>
    </row>
    <row r="21" spans="1:8" ht="32" customHeight="1" x14ac:dyDescent="0.2">
      <c r="A21" s="267" t="s">
        <v>136</v>
      </c>
      <c r="B21" s="85" t="s">
        <v>190</v>
      </c>
      <c r="C21" s="85" t="s">
        <v>191</v>
      </c>
      <c r="D21" s="109">
        <v>45839</v>
      </c>
      <c r="E21" s="110">
        <v>10</v>
      </c>
      <c r="F21" s="110" t="s">
        <v>220</v>
      </c>
      <c r="G21" s="292"/>
      <c r="H21" s="298"/>
    </row>
    <row r="22" spans="1:8" ht="32" customHeight="1" x14ac:dyDescent="0.2">
      <c r="A22" s="267" t="s">
        <v>135</v>
      </c>
      <c r="B22" s="85" t="s">
        <v>188</v>
      </c>
      <c r="C22" s="85" t="s">
        <v>189</v>
      </c>
      <c r="D22" s="109">
        <v>45839</v>
      </c>
      <c r="E22" s="110">
        <v>1</v>
      </c>
      <c r="F22" s="134" t="s">
        <v>63</v>
      </c>
      <c r="G22" s="293"/>
      <c r="H22" s="298"/>
    </row>
    <row r="23" spans="1:8" ht="32" customHeight="1" x14ac:dyDescent="0.2">
      <c r="A23" s="268" t="s">
        <v>155</v>
      </c>
      <c r="B23" s="133" t="s">
        <v>173</v>
      </c>
      <c r="C23" s="133" t="s">
        <v>174</v>
      </c>
      <c r="D23" s="109">
        <v>45839</v>
      </c>
      <c r="E23" s="110">
        <v>10</v>
      </c>
      <c r="F23" s="110" t="s">
        <v>220</v>
      </c>
      <c r="G23" s="294" t="s">
        <v>177</v>
      </c>
      <c r="H23" s="298"/>
    </row>
    <row r="24" spans="1:8" ht="32" customHeight="1" x14ac:dyDescent="0.2">
      <c r="A24" s="268" t="s">
        <v>157</v>
      </c>
      <c r="B24" s="133" t="s">
        <v>165</v>
      </c>
      <c r="C24" s="133" t="s">
        <v>166</v>
      </c>
      <c r="D24" s="109">
        <v>45839</v>
      </c>
      <c r="E24" s="110">
        <v>1</v>
      </c>
      <c r="F24" s="110" t="s">
        <v>220</v>
      </c>
      <c r="G24" s="292"/>
      <c r="H24" s="298"/>
    </row>
    <row r="25" spans="1:8" ht="32" customHeight="1" x14ac:dyDescent="0.2">
      <c r="A25" s="268" t="s">
        <v>158</v>
      </c>
      <c r="B25" s="133" t="s">
        <v>167</v>
      </c>
      <c r="C25" s="133" t="s">
        <v>168</v>
      </c>
      <c r="D25" s="109">
        <v>45839</v>
      </c>
      <c r="E25" s="110">
        <v>1</v>
      </c>
      <c r="F25" s="110" t="s">
        <v>220</v>
      </c>
      <c r="G25" s="292"/>
      <c r="H25" s="298"/>
    </row>
    <row r="26" spans="1:8" ht="32" customHeight="1" x14ac:dyDescent="0.2">
      <c r="A26" s="267" t="s">
        <v>138</v>
      </c>
      <c r="B26" s="85" t="s">
        <v>169</v>
      </c>
      <c r="C26" s="85" t="s">
        <v>170</v>
      </c>
      <c r="D26" s="109">
        <v>45839</v>
      </c>
      <c r="E26" s="110">
        <v>1</v>
      </c>
      <c r="F26" s="110" t="s">
        <v>220</v>
      </c>
      <c r="G26" s="292"/>
      <c r="H26" s="298"/>
    </row>
    <row r="27" spans="1:8" ht="32" customHeight="1" x14ac:dyDescent="0.2">
      <c r="A27" s="267" t="s">
        <v>139</v>
      </c>
      <c r="B27" s="85" t="s">
        <v>178</v>
      </c>
      <c r="C27" s="85" t="s">
        <v>179</v>
      </c>
      <c r="D27" s="109">
        <v>45839</v>
      </c>
      <c r="E27" s="110">
        <v>1</v>
      </c>
      <c r="F27" s="110">
        <v>2</v>
      </c>
      <c r="G27" s="292"/>
      <c r="H27" s="298"/>
    </row>
    <row r="28" spans="1:8" ht="32" customHeight="1" x14ac:dyDescent="0.2">
      <c r="A28" s="267" t="s">
        <v>140</v>
      </c>
      <c r="B28" s="85" t="s">
        <v>180</v>
      </c>
      <c r="C28" s="85" t="s">
        <v>181</v>
      </c>
      <c r="D28" s="109">
        <v>45839</v>
      </c>
      <c r="E28" s="110">
        <v>1</v>
      </c>
      <c r="F28" s="110">
        <v>2</v>
      </c>
      <c r="G28" s="292"/>
      <c r="H28" s="298"/>
    </row>
    <row r="29" spans="1:8" ht="32" customHeight="1" x14ac:dyDescent="0.2">
      <c r="A29" s="267" t="s">
        <v>141</v>
      </c>
      <c r="B29" s="85" t="s">
        <v>182</v>
      </c>
      <c r="C29" s="85" t="s">
        <v>223</v>
      </c>
      <c r="D29" s="109">
        <v>45839</v>
      </c>
      <c r="E29" s="110">
        <v>1</v>
      </c>
      <c r="F29" s="110">
        <v>2</v>
      </c>
      <c r="G29" s="292"/>
      <c r="H29" s="298"/>
    </row>
    <row r="30" spans="1:8" ht="32" customHeight="1" x14ac:dyDescent="0.2">
      <c r="A30" s="267" t="s">
        <v>142</v>
      </c>
      <c r="B30" s="85" t="s">
        <v>183</v>
      </c>
      <c r="C30" s="85" t="s">
        <v>184</v>
      </c>
      <c r="D30" s="109">
        <v>45839</v>
      </c>
      <c r="E30" s="110">
        <v>1</v>
      </c>
      <c r="F30" s="110">
        <v>2</v>
      </c>
      <c r="G30" s="292"/>
      <c r="H30" s="298"/>
    </row>
    <row r="31" spans="1:8" ht="32" customHeight="1" thickBot="1" x14ac:dyDescent="0.25">
      <c r="A31" s="269" t="s">
        <v>143</v>
      </c>
      <c r="B31" s="270" t="s">
        <v>175</v>
      </c>
      <c r="C31" s="270" t="s">
        <v>176</v>
      </c>
      <c r="D31" s="271">
        <v>45839</v>
      </c>
      <c r="E31" s="272">
        <v>1</v>
      </c>
      <c r="F31" s="272">
        <v>2</v>
      </c>
      <c r="G31" s="295"/>
      <c r="H31" s="299"/>
    </row>
  </sheetData>
  <sheetProtection algorithmName="SHA-512" hashValue="xNNv7tprBsI+h+11Gq5Mcg8jg+fnJG+XAWLN1i7UfDJpDAy/w5qKzf3AodStdnZIDXFK6zgezu+3nAabChvjqQ==" saltValue="ewuSsL+7Y9CfFWYmAR9coA==" spinCount="100000" sheet="1" objects="1" scenarios="1"/>
  <sortState xmlns:xlrd2="http://schemas.microsoft.com/office/spreadsheetml/2017/richdata2" ref="B16:C22">
    <sortCondition ref="B16:B22"/>
  </sortState>
  <pageMargins left="0.7" right="0.7" top="0.75" bottom="0.75" header="0.3" footer="0.3"/>
  <pageSetup scale="48" orientation="landscape" horizontalDpi="0" verticalDpi="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12C1AF-19EE-114D-95DE-0445694BA8B5}">
  <sheetPr>
    <pageSetUpPr fitToPage="1"/>
  </sheetPr>
  <dimension ref="A1:D17"/>
  <sheetViews>
    <sheetView workbookViewId="0">
      <pane ySplit="2" topLeftCell="A3" activePane="bottomLeft" state="frozen"/>
      <selection pane="bottomLeft" activeCell="D3" sqref="D3"/>
    </sheetView>
  </sheetViews>
  <sheetFormatPr baseColWidth="10" defaultColWidth="10.83203125" defaultRowHeight="16" x14ac:dyDescent="0.2"/>
  <cols>
    <col min="1" max="1" width="22.6640625" style="57" customWidth="1"/>
    <col min="2" max="2" width="57.1640625" style="57" customWidth="1"/>
    <col min="3" max="3" width="59" style="57" bestFit="1" customWidth="1"/>
    <col min="4" max="4" width="68.1640625" style="57" customWidth="1"/>
    <col min="5" max="16384" width="10.83203125" style="57"/>
  </cols>
  <sheetData>
    <row r="1" spans="1:4" s="56" customFormat="1" ht="17" thickBot="1" x14ac:dyDescent="0.25"/>
    <row r="2" spans="1:4" ht="41" customHeight="1" thickBot="1" x14ac:dyDescent="0.25">
      <c r="A2" s="287" t="s">
        <v>47</v>
      </c>
      <c r="B2" s="288" t="s">
        <v>48</v>
      </c>
      <c r="C2" s="288" t="s">
        <v>49</v>
      </c>
      <c r="D2" s="289" t="s">
        <v>144</v>
      </c>
    </row>
    <row r="3" spans="1:4" ht="25" customHeight="1" x14ac:dyDescent="0.2">
      <c r="A3" s="267" t="s">
        <v>211</v>
      </c>
      <c r="B3" s="135" t="s">
        <v>244</v>
      </c>
      <c r="C3" s="85" t="s">
        <v>212</v>
      </c>
      <c r="D3" s="286"/>
    </row>
    <row r="4" spans="1:4" ht="25" customHeight="1" x14ac:dyDescent="0.2">
      <c r="A4" s="284" t="s">
        <v>158</v>
      </c>
      <c r="B4" s="285" t="s">
        <v>167</v>
      </c>
      <c r="C4" s="285" t="s">
        <v>168</v>
      </c>
      <c r="D4" s="286"/>
    </row>
    <row r="5" spans="1:4" ht="25" customHeight="1" x14ac:dyDescent="0.2">
      <c r="A5" s="268" t="s">
        <v>156</v>
      </c>
      <c r="B5" s="133" t="s">
        <v>163</v>
      </c>
      <c r="C5" s="133" t="s">
        <v>164</v>
      </c>
      <c r="D5" s="280"/>
    </row>
    <row r="6" spans="1:4" s="58" customFormat="1" ht="25" customHeight="1" x14ac:dyDescent="0.2">
      <c r="A6" s="268" t="s">
        <v>157</v>
      </c>
      <c r="B6" s="133" t="s">
        <v>165</v>
      </c>
      <c r="C6" s="133" t="s">
        <v>166</v>
      </c>
      <c r="D6" s="280"/>
    </row>
    <row r="7" spans="1:4" s="58" customFormat="1" ht="25" customHeight="1" x14ac:dyDescent="0.2">
      <c r="A7" s="267" t="s">
        <v>137</v>
      </c>
      <c r="B7" s="85" t="s">
        <v>171</v>
      </c>
      <c r="C7" s="85" t="s">
        <v>172</v>
      </c>
      <c r="D7" s="280"/>
    </row>
    <row r="8" spans="1:4" ht="25" customHeight="1" x14ac:dyDescent="0.2">
      <c r="A8" s="268" t="s">
        <v>57</v>
      </c>
      <c r="B8" s="84" t="s">
        <v>82</v>
      </c>
      <c r="C8" s="84" t="s">
        <v>81</v>
      </c>
      <c r="D8" s="281"/>
    </row>
    <row r="9" spans="1:4" s="58" customFormat="1" ht="25" customHeight="1" x14ac:dyDescent="0.2">
      <c r="A9" s="268" t="s">
        <v>147</v>
      </c>
      <c r="B9" s="133" t="s">
        <v>146</v>
      </c>
      <c r="C9" s="133" t="s">
        <v>148</v>
      </c>
      <c r="D9" s="280"/>
    </row>
    <row r="10" spans="1:4" s="58" customFormat="1" ht="25" customHeight="1" x14ac:dyDescent="0.2">
      <c r="A10" s="268" t="s">
        <v>143</v>
      </c>
      <c r="B10" s="133" t="s">
        <v>175</v>
      </c>
      <c r="C10" s="133" t="s">
        <v>176</v>
      </c>
      <c r="D10" s="280"/>
    </row>
    <row r="11" spans="1:4" ht="25" customHeight="1" x14ac:dyDescent="0.2">
      <c r="A11" s="268" t="s">
        <v>79</v>
      </c>
      <c r="B11" s="84" t="s">
        <v>84</v>
      </c>
      <c r="C11" s="84" t="s">
        <v>83</v>
      </c>
      <c r="D11" s="281"/>
    </row>
    <row r="12" spans="1:4" s="58" customFormat="1" ht="25" customHeight="1" x14ac:dyDescent="0.2">
      <c r="A12" s="268" t="s">
        <v>215</v>
      </c>
      <c r="B12" s="133" t="s">
        <v>159</v>
      </c>
      <c r="C12" s="133" t="s">
        <v>162</v>
      </c>
      <c r="D12" s="280"/>
    </row>
    <row r="13" spans="1:4" ht="51" x14ac:dyDescent="0.2">
      <c r="A13" s="268" t="s">
        <v>69</v>
      </c>
      <c r="B13" s="84" t="s">
        <v>71</v>
      </c>
      <c r="C13" s="84" t="s">
        <v>56</v>
      </c>
      <c r="D13" s="281" t="s">
        <v>72</v>
      </c>
    </row>
    <row r="14" spans="1:4" ht="85" x14ac:dyDescent="0.2">
      <c r="A14" s="268" t="s">
        <v>50</v>
      </c>
      <c r="B14" s="84" t="s">
        <v>282</v>
      </c>
      <c r="C14" s="84" t="s">
        <v>51</v>
      </c>
      <c r="D14" s="281" t="s">
        <v>52</v>
      </c>
    </row>
    <row r="15" spans="1:4" ht="68" x14ac:dyDescent="0.2">
      <c r="A15" s="268" t="s">
        <v>53</v>
      </c>
      <c r="B15" s="133" t="s">
        <v>283</v>
      </c>
      <c r="C15" s="84" t="s">
        <v>54</v>
      </c>
      <c r="D15" s="281" t="s">
        <v>55</v>
      </c>
    </row>
    <row r="16" spans="1:4" ht="25" customHeight="1" x14ac:dyDescent="0.2">
      <c r="A16" s="267" t="s">
        <v>149</v>
      </c>
      <c r="B16" s="85" t="s">
        <v>161</v>
      </c>
      <c r="C16" s="85" t="s">
        <v>151</v>
      </c>
      <c r="D16" s="280"/>
    </row>
    <row r="17" spans="1:4" ht="25" customHeight="1" thickBot="1" x14ac:dyDescent="0.25">
      <c r="A17" s="269" t="s">
        <v>80</v>
      </c>
      <c r="B17" s="282" t="s">
        <v>160</v>
      </c>
      <c r="C17" s="282" t="s">
        <v>74</v>
      </c>
      <c r="D17" s="283"/>
    </row>
  </sheetData>
  <sheetProtection algorithmName="SHA-512" hashValue="NumXGDpQNPUKbP9NTJ+hQQC4wyxlWB6sxgW32Lmzv0x6p62zl24nDMxss//25a/eTGncSQTF+3X219On+F49BA==" saltValue="L6TYeDM66N7elcS0IqlzNg==" spinCount="100000" sheet="1" objects="1" scenarios="1"/>
  <sortState xmlns:xlrd2="http://schemas.microsoft.com/office/spreadsheetml/2017/richdata2" ref="A4:D17">
    <sortCondition ref="A4:A17"/>
  </sortState>
  <pageMargins left="0.7" right="0.7" top="0.75" bottom="0.75" header="0.3" footer="0.3"/>
  <pageSetup scale="55" orientation="landscape" horizontalDpi="0" verticalDpi="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FB84DE-21C9-D24D-BF6E-8689E2091D98}">
  <dimension ref="A1:G33"/>
  <sheetViews>
    <sheetView workbookViewId="0">
      <selection activeCell="A42" sqref="A42"/>
    </sheetView>
  </sheetViews>
  <sheetFormatPr baseColWidth="10" defaultColWidth="11" defaultRowHeight="16" x14ac:dyDescent="0.2"/>
  <cols>
    <col min="1" max="1" width="123.6640625" bestFit="1" customWidth="1"/>
    <col min="2" max="2" width="35.83203125" bestFit="1" customWidth="1"/>
    <col min="3" max="3" width="24.33203125" customWidth="1"/>
    <col min="5" max="5" width="65.1640625" customWidth="1"/>
    <col min="6" max="6" width="19.6640625" customWidth="1"/>
    <col min="7" max="7" width="32" customWidth="1"/>
  </cols>
  <sheetData>
    <row r="1" spans="1:7" x14ac:dyDescent="0.2">
      <c r="A1" s="1" t="s">
        <v>12</v>
      </c>
    </row>
    <row r="2" spans="1:7" ht="19" x14ac:dyDescent="0.25">
      <c r="A2" s="2" t="s">
        <v>13</v>
      </c>
      <c r="B2" s="3"/>
      <c r="C2" s="3"/>
      <c r="D2" s="3"/>
      <c r="E2" s="3"/>
      <c r="F2" s="3"/>
      <c r="G2" s="3"/>
    </row>
    <row r="3" spans="1:7" x14ac:dyDescent="0.2">
      <c r="A3" s="395" t="s">
        <v>14</v>
      </c>
      <c r="B3" s="395"/>
      <c r="C3" s="395"/>
      <c r="E3" s="395" t="s">
        <v>15</v>
      </c>
      <c r="F3" s="395"/>
      <c r="G3" s="395"/>
    </row>
    <row r="4" spans="1:7" x14ac:dyDescent="0.2">
      <c r="A4" s="4" t="s">
        <v>16</v>
      </c>
      <c r="B4" s="5" t="s">
        <v>17</v>
      </c>
      <c r="C4" s="6" t="s">
        <v>18</v>
      </c>
      <c r="E4" s="4" t="s">
        <v>19</v>
      </c>
      <c r="F4" s="7" t="s">
        <v>17</v>
      </c>
      <c r="G4" s="8" t="s">
        <v>18</v>
      </c>
    </row>
    <row r="5" spans="1:7" x14ac:dyDescent="0.2">
      <c r="A5" s="9"/>
      <c r="B5" s="10">
        <v>0</v>
      </c>
      <c r="C5" s="11">
        <v>0</v>
      </c>
      <c r="E5" s="9"/>
      <c r="F5" s="10">
        <v>0</v>
      </c>
      <c r="G5" s="11">
        <v>0</v>
      </c>
    </row>
    <row r="6" spans="1:7" x14ac:dyDescent="0.2">
      <c r="A6" s="9"/>
      <c r="B6" s="10">
        <v>0</v>
      </c>
      <c r="C6" s="11">
        <v>0</v>
      </c>
      <c r="E6" s="9"/>
      <c r="F6" s="10">
        <v>0</v>
      </c>
      <c r="G6" s="11">
        <v>0</v>
      </c>
    </row>
    <row r="7" spans="1:7" x14ac:dyDescent="0.2">
      <c r="A7" s="9"/>
      <c r="B7" s="10">
        <v>0</v>
      </c>
      <c r="C7" s="11">
        <v>0</v>
      </c>
      <c r="E7" s="9"/>
      <c r="F7" s="10">
        <v>0</v>
      </c>
      <c r="G7" s="11">
        <v>0</v>
      </c>
    </row>
    <row r="8" spans="1:7" x14ac:dyDescent="0.2">
      <c r="A8" s="12"/>
      <c r="B8" s="13">
        <v>0</v>
      </c>
      <c r="C8" s="14">
        <v>0</v>
      </c>
      <c r="E8" s="12"/>
      <c r="F8" s="13">
        <v>0</v>
      </c>
      <c r="G8" s="14">
        <v>0</v>
      </c>
    </row>
    <row r="10" spans="1:7" ht="20" thickBot="1" x14ac:dyDescent="0.3">
      <c r="A10" s="2" t="s">
        <v>20</v>
      </c>
      <c r="B10" s="2"/>
      <c r="C10" s="3"/>
      <c r="D10" s="3"/>
      <c r="E10" s="3"/>
      <c r="F10" s="3"/>
      <c r="G10" s="3"/>
    </row>
    <row r="11" spans="1:7" ht="18" thickTop="1" thickBot="1" x14ac:dyDescent="0.25">
      <c r="A11" s="15" t="s">
        <v>21</v>
      </c>
      <c r="B11" s="16"/>
      <c r="C11" s="17"/>
      <c r="D11" s="17"/>
      <c r="E11" s="18"/>
    </row>
    <row r="12" spans="1:7" ht="33" thickTop="1" x14ac:dyDescent="0.2">
      <c r="A12" s="19"/>
      <c r="B12" s="20" t="s">
        <v>22</v>
      </c>
      <c r="C12" s="21" t="s">
        <v>23</v>
      </c>
      <c r="D12" s="22" t="s">
        <v>24</v>
      </c>
      <c r="E12" s="23" t="s">
        <v>25</v>
      </c>
    </row>
    <row r="13" spans="1:7" x14ac:dyDescent="0.2">
      <c r="A13" s="393" t="s">
        <v>26</v>
      </c>
      <c r="B13" s="396"/>
      <c r="C13" s="24">
        <v>0</v>
      </c>
      <c r="D13" s="24">
        <v>0</v>
      </c>
      <c r="E13" s="25">
        <v>0</v>
      </c>
    </row>
    <row r="14" spans="1:7" x14ac:dyDescent="0.2">
      <c r="A14" s="393" t="s">
        <v>27</v>
      </c>
      <c r="B14" s="396"/>
      <c r="C14" s="24">
        <v>0</v>
      </c>
      <c r="D14" s="24">
        <v>0</v>
      </c>
      <c r="E14" s="25">
        <v>0</v>
      </c>
    </row>
    <row r="15" spans="1:7" x14ac:dyDescent="0.2">
      <c r="A15" s="393" t="s">
        <v>28</v>
      </c>
      <c r="B15" s="396"/>
      <c r="C15" s="26">
        <v>0</v>
      </c>
      <c r="D15" s="24">
        <v>0</v>
      </c>
      <c r="E15" s="25">
        <v>0</v>
      </c>
    </row>
    <row r="16" spans="1:7" x14ac:dyDescent="0.2">
      <c r="A16" s="27"/>
      <c r="B16" s="28" t="s">
        <v>29</v>
      </c>
      <c r="C16" s="29">
        <f>SUM(C13:C15)</f>
        <v>0</v>
      </c>
      <c r="D16" s="29">
        <f>SUM(D13:D15)</f>
        <v>0</v>
      </c>
      <c r="E16" s="30" t="s">
        <v>30</v>
      </c>
    </row>
    <row r="17" spans="1:5" ht="17" thickBot="1" x14ac:dyDescent="0.25">
      <c r="A17" s="19"/>
      <c r="B17" s="31"/>
      <c r="C17" s="32"/>
      <c r="D17" s="33"/>
      <c r="E17" s="34"/>
    </row>
    <row r="18" spans="1:5" ht="18" thickTop="1" thickBot="1" x14ac:dyDescent="0.25">
      <c r="A18" s="35" t="s">
        <v>31</v>
      </c>
      <c r="B18" s="36" t="s">
        <v>32</v>
      </c>
      <c r="C18" s="16"/>
      <c r="D18" s="37" t="s">
        <v>33</v>
      </c>
      <c r="E18" s="38" t="s">
        <v>34</v>
      </c>
    </row>
    <row r="19" spans="1:5" ht="17" thickTop="1" x14ac:dyDescent="0.2">
      <c r="A19" s="393" t="s">
        <v>35</v>
      </c>
      <c r="B19" s="394"/>
      <c r="C19" s="394"/>
      <c r="D19" s="39"/>
      <c r="E19" s="40"/>
    </row>
    <row r="20" spans="1:5" x14ac:dyDescent="0.2">
      <c r="A20" s="393" t="s">
        <v>36</v>
      </c>
      <c r="B20" s="394"/>
      <c r="C20" s="394"/>
      <c r="D20" s="39"/>
      <c r="E20" s="40"/>
    </row>
    <row r="21" spans="1:5" x14ac:dyDescent="0.2">
      <c r="A21" s="393" t="s">
        <v>37</v>
      </c>
      <c r="B21" s="394"/>
      <c r="C21" s="394"/>
      <c r="D21" s="400"/>
      <c r="E21" s="401"/>
    </row>
    <row r="22" spans="1:5" ht="17" thickBot="1" x14ac:dyDescent="0.25">
      <c r="A22" s="41"/>
      <c r="B22" s="42"/>
      <c r="C22" s="42"/>
      <c r="D22" s="42"/>
      <c r="E22" s="43"/>
    </row>
    <row r="23" spans="1:5" ht="18" thickTop="1" thickBot="1" x14ac:dyDescent="0.25">
      <c r="A23" s="35" t="s">
        <v>38</v>
      </c>
      <c r="B23" s="16"/>
      <c r="C23" s="16"/>
      <c r="D23" s="16"/>
      <c r="E23" s="44"/>
    </row>
    <row r="24" spans="1:5" ht="17" thickTop="1" x14ac:dyDescent="0.2">
      <c r="A24" s="397" t="s">
        <v>39</v>
      </c>
      <c r="B24" s="398"/>
      <c r="C24" s="398"/>
      <c r="D24" s="399"/>
      <c r="E24" s="45"/>
    </row>
    <row r="25" spans="1:5" x14ac:dyDescent="0.2">
      <c r="A25" s="397" t="s">
        <v>40</v>
      </c>
      <c r="B25" s="398"/>
      <c r="C25" s="398"/>
      <c r="D25" s="399"/>
      <c r="E25" s="46"/>
    </row>
    <row r="26" spans="1:5" x14ac:dyDescent="0.2">
      <c r="A26" s="47"/>
      <c r="B26" s="48"/>
      <c r="C26" s="48"/>
      <c r="D26" s="28" t="s">
        <v>41</v>
      </c>
      <c r="E26" s="49"/>
    </row>
    <row r="27" spans="1:5" ht="17" thickBot="1" x14ac:dyDescent="0.25">
      <c r="A27" s="50"/>
      <c r="B27" s="51"/>
      <c r="C27" s="51"/>
      <c r="D27" s="51"/>
      <c r="E27" s="43"/>
    </row>
    <row r="28" spans="1:5" ht="18" thickTop="1" thickBot="1" x14ac:dyDescent="0.25">
      <c r="A28" s="15" t="s">
        <v>42</v>
      </c>
      <c r="B28" s="52"/>
      <c r="C28" s="52"/>
      <c r="D28" s="52"/>
      <c r="E28" s="53"/>
    </row>
    <row r="29" spans="1:5" ht="17" thickTop="1" x14ac:dyDescent="0.2">
      <c r="A29" s="402" t="s">
        <v>43</v>
      </c>
      <c r="B29" s="403"/>
      <c r="C29" s="403"/>
      <c r="D29" s="403"/>
      <c r="E29" s="404"/>
    </row>
    <row r="30" spans="1:5" x14ac:dyDescent="0.2">
      <c r="A30" s="50"/>
      <c r="B30" s="28"/>
      <c r="C30" s="28"/>
      <c r="D30" s="48"/>
      <c r="E30" s="54" t="s">
        <v>44</v>
      </c>
    </row>
    <row r="31" spans="1:5" x14ac:dyDescent="0.2">
      <c r="A31" s="397" t="s">
        <v>45</v>
      </c>
      <c r="B31" s="398"/>
      <c r="C31" s="398"/>
      <c r="D31" s="399"/>
      <c r="E31" s="45"/>
    </row>
    <row r="32" spans="1:5" x14ac:dyDescent="0.2">
      <c r="A32" s="397" t="s">
        <v>46</v>
      </c>
      <c r="B32" s="398"/>
      <c r="C32" s="398"/>
      <c r="D32" s="399"/>
      <c r="E32" s="45"/>
    </row>
    <row r="33" spans="1:5" ht="17" thickBot="1" x14ac:dyDescent="0.25">
      <c r="A33" s="55"/>
      <c r="B33" s="51"/>
      <c r="C33" s="51"/>
      <c r="D33" s="51"/>
      <c r="E33" s="34"/>
    </row>
  </sheetData>
  <mergeCells count="14">
    <mergeCell ref="A31:D31"/>
    <mergeCell ref="A32:D32"/>
    <mergeCell ref="A20:C20"/>
    <mergeCell ref="A21:C21"/>
    <mergeCell ref="D21:E21"/>
    <mergeCell ref="A24:D24"/>
    <mergeCell ref="A25:D25"/>
    <mergeCell ref="A29:E29"/>
    <mergeCell ref="A19:C19"/>
    <mergeCell ref="A3:C3"/>
    <mergeCell ref="E3:G3"/>
    <mergeCell ref="A13:B13"/>
    <mergeCell ref="A14:B14"/>
    <mergeCell ref="A15:B15"/>
  </mergeCells>
  <pageMargins left="0.7" right="0.7" top="0.75" bottom="0.75" header="0.3" footer="0.3"/>
  <pageSetup orientation="portrait" horizontalDpi="0" verticalDpi="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3b1af792-239a-46ff-a1be-669de72613ab">
      <Terms xmlns="http://schemas.microsoft.com/office/infopath/2007/PartnerControls"/>
    </lcf76f155ced4ddcb4097134ff3c332f>
    <TaxCatchAll xmlns="584991d5-9d4f-4ca6-8047-a4fcafaf4c6c"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6267BF9D9EF6D44BB1D2F0077FCED910" ma:contentTypeVersion="17" ma:contentTypeDescription="Create a new document." ma:contentTypeScope="" ma:versionID="a2a8845adf895fc55fe1f19fc5b95263">
  <xsd:schema xmlns:xsd="http://www.w3.org/2001/XMLSchema" xmlns:xs="http://www.w3.org/2001/XMLSchema" xmlns:p="http://schemas.microsoft.com/office/2006/metadata/properties" xmlns:ns2="3b1af792-239a-46ff-a1be-669de72613ab" xmlns:ns3="584991d5-9d4f-4ca6-8047-a4fcafaf4c6c" targetNamespace="http://schemas.microsoft.com/office/2006/metadata/properties" ma:root="true" ma:fieldsID="694dba426384a53d57f4532c6a44b330" ns2:_="" ns3:_="">
    <xsd:import namespace="3b1af792-239a-46ff-a1be-669de72613ab"/>
    <xsd:import namespace="584991d5-9d4f-4ca6-8047-a4fcafaf4c6c"/>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b1af792-239a-46ff-a1be-669de72613a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8af5d121-20e0-4a23-a902-7a7b218a8fbc"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84991d5-9d4f-4ca6-8047-a4fcafaf4c6c"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2e87f6de-bafb-4cfa-a33a-59786676fe41}" ma:internalName="TaxCatchAll" ma:showField="CatchAllData" ma:web="584991d5-9d4f-4ca6-8047-a4fcafaf4c6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67032F6-5D98-46E7-B759-D37E9861D9A3}">
  <ds:schemaRefs>
    <ds:schemaRef ds:uri="584991d5-9d4f-4ca6-8047-a4fcafaf4c6c"/>
    <ds:schemaRef ds:uri="http://schemas.microsoft.com/office/2006/documentManagement/types"/>
    <ds:schemaRef ds:uri="http://schemas.microsoft.com/office/2006/metadata/properties"/>
    <ds:schemaRef ds:uri="http://purl.org/dc/terms/"/>
    <ds:schemaRef ds:uri="http://schemas.microsoft.com/office/infopath/2007/PartnerControls"/>
    <ds:schemaRef ds:uri="http://purl.org/dc/dcmitype/"/>
    <ds:schemaRef ds:uri="http://www.w3.org/XML/1998/namespace"/>
    <ds:schemaRef ds:uri="http://purl.org/dc/elements/1.1/"/>
    <ds:schemaRef ds:uri="http://schemas.openxmlformats.org/package/2006/metadata/core-properties"/>
    <ds:schemaRef ds:uri="3b1af792-239a-46ff-a1be-669de72613ab"/>
  </ds:schemaRefs>
</ds:datastoreItem>
</file>

<file path=customXml/itemProps2.xml><?xml version="1.0" encoding="utf-8"?>
<ds:datastoreItem xmlns:ds="http://schemas.openxmlformats.org/officeDocument/2006/customXml" ds:itemID="{C173212D-237B-4BA3-B820-FA4CDE758E88}">
  <ds:schemaRefs>
    <ds:schemaRef ds:uri="http://schemas.microsoft.com/sharepoint/v3/contenttype/forms"/>
  </ds:schemaRefs>
</ds:datastoreItem>
</file>

<file path=customXml/itemProps3.xml><?xml version="1.0" encoding="utf-8"?>
<ds:datastoreItem xmlns:ds="http://schemas.openxmlformats.org/officeDocument/2006/customXml" ds:itemID="{2D883D9C-349A-4C9C-B8E6-865F0934F2E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b1af792-239a-46ff-a1be-669de72613ab"/>
    <ds:schemaRef ds:uri="584991d5-9d4f-4ca6-8047-a4fcafaf4c6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5</vt:i4>
      </vt:variant>
    </vt:vector>
  </HeadingPairs>
  <TitlesOfParts>
    <vt:vector size="5" baseType="lpstr">
      <vt:lpstr>Circuit Proposals</vt:lpstr>
      <vt:lpstr>Equipment Proposals</vt:lpstr>
      <vt:lpstr>Locations Needing Service</vt:lpstr>
      <vt:lpstr>A-Locations List</vt:lpstr>
      <vt:lpstr>Special Construction Worksheet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Mike Williams</dc:creator>
  <cp:lastModifiedBy>Mike Williams</cp:lastModifiedBy>
  <cp:lastPrinted>2022-12-16T16:45:53Z</cp:lastPrinted>
  <dcterms:created xsi:type="dcterms:W3CDTF">2020-08-14T20:42:13Z</dcterms:created>
  <dcterms:modified xsi:type="dcterms:W3CDTF">2024-10-28T13:02:09Z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0x0101006267BF9D9EF6D44BB1D2F0077FCED910</vt:lpwstr>
  </property>
  <property fmtid="{D5CDD505-2E9C-101B-9397-08002B2CF9AE}" pid="3" name="MediaServiceImageTags">
    <vt:lpwstr/>
  </property>
</Properties>
</file>