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btuconsultants.sharepoint.com/sites/BTU/Shared Documents/General/Clients/Ritenour/FY2027/Competitive Bidding, Vendor Evaluation &amp; Contracts/C1/"/>
    </mc:Choice>
  </mc:AlternateContent>
  <xr:revisionPtr revIDLastSave="10" documentId="8_{6D25A87E-A9CB-4ED0-917A-A9918E7BC844}" xr6:coauthVersionLast="47" xr6:coauthVersionMax="47" xr10:uidLastSave="{D8ED6530-D417-4DC9-B516-6E5B551FADCB}"/>
  <bookViews>
    <workbookView xWindow="-98" yWindow="-98" windowWidth="21795" windowHeight="13875" xr2:uid="{00000000-000D-0000-FFFF-FFFF00000000}"/>
  </bookViews>
  <sheets>
    <sheet name="Cost Summary" sheetId="1" r:id="rId1"/>
    <sheet name="Site Pric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2" l="1"/>
  <c r="D20" i="2"/>
  <c r="J19" i="2"/>
  <c r="I19" i="2"/>
  <c r="H19" i="2"/>
  <c r="G19" i="2"/>
  <c r="L18" i="2"/>
  <c r="K18" i="2"/>
  <c r="J18" i="2"/>
  <c r="J20" i="2" s="1"/>
  <c r="I18" i="2"/>
  <c r="I20" i="2" s="1"/>
  <c r="H18" i="2"/>
  <c r="G18" i="2"/>
  <c r="J17" i="2"/>
  <c r="I17" i="2"/>
  <c r="H17" i="2"/>
  <c r="L17" i="2" s="1"/>
  <c r="G17" i="2"/>
  <c r="K17" i="2" s="1"/>
  <c r="J16" i="2"/>
  <c r="I16" i="2"/>
  <c r="H16" i="2"/>
  <c r="L16" i="2" s="1"/>
  <c r="G16" i="2"/>
  <c r="K16" i="2" s="1"/>
  <c r="J15" i="2"/>
  <c r="I15" i="2"/>
  <c r="H15" i="2"/>
  <c r="L15" i="2" s="1"/>
  <c r="G15" i="2"/>
  <c r="K15" i="2" s="1"/>
  <c r="J14" i="2"/>
  <c r="I14" i="2"/>
  <c r="H14" i="2"/>
  <c r="L14" i="2" s="1"/>
  <c r="G14" i="2"/>
  <c r="K14" i="2" s="1"/>
  <c r="J13" i="2"/>
  <c r="I13" i="2"/>
  <c r="H13" i="2"/>
  <c r="L13" i="2" s="1"/>
  <c r="G13" i="2"/>
  <c r="K13" i="2" s="1"/>
  <c r="J12" i="2"/>
  <c r="I12" i="2"/>
  <c r="H12" i="2"/>
  <c r="L12" i="2" s="1"/>
  <c r="G12" i="2"/>
  <c r="K12" i="2" s="1"/>
  <c r="J11" i="2"/>
  <c r="I11" i="2"/>
  <c r="H11" i="2"/>
  <c r="L11" i="2" s="1"/>
  <c r="G11" i="2"/>
  <c r="K11" i="2" s="1"/>
  <c r="L10" i="2"/>
  <c r="K10" i="2"/>
  <c r="J10" i="2"/>
  <c r="I10" i="2"/>
  <c r="H10" i="2"/>
  <c r="G10" i="2"/>
  <c r="J9" i="2"/>
  <c r="I9" i="2"/>
  <c r="H9" i="2"/>
  <c r="L9" i="2" s="1"/>
  <c r="G9" i="2"/>
  <c r="K9" i="2" s="1"/>
  <c r="J8" i="2"/>
  <c r="I8" i="2"/>
  <c r="H8" i="2"/>
  <c r="L8" i="2" s="1"/>
  <c r="G8" i="2"/>
  <c r="K8" i="2" s="1"/>
  <c r="J7" i="2"/>
  <c r="I7" i="2"/>
  <c r="H7" i="2"/>
  <c r="L7" i="2" s="1"/>
  <c r="G7" i="2"/>
  <c r="K7" i="2" s="1"/>
  <c r="L6" i="2"/>
  <c r="J6" i="2"/>
  <c r="I6" i="2"/>
  <c r="H6" i="2"/>
  <c r="G6" i="2"/>
  <c r="K6" i="2" s="1"/>
  <c r="J5" i="2"/>
  <c r="I5" i="2"/>
  <c r="H5" i="2"/>
  <c r="L5" i="2" s="1"/>
  <c r="G5" i="2"/>
  <c r="K5" i="2" s="1"/>
  <c r="F21" i="1"/>
  <c r="D21" i="1"/>
  <c r="F20" i="1"/>
  <c r="D20" i="1"/>
  <c r="C14" i="1" l="1"/>
  <c r="C15" i="1"/>
  <c r="B15" i="1"/>
  <c r="B14" i="1"/>
  <c r="H20" i="2"/>
  <c r="L19" i="2"/>
  <c r="G20" i="2"/>
  <c r="K19" i="2"/>
  <c r="H21" i="1"/>
  <c r="G21" i="1"/>
  <c r="H20" i="1"/>
  <c r="G20" i="1"/>
  <c r="L20" i="2"/>
  <c r="K20" i="2"/>
  <c r="E14" i="1" l="1"/>
  <c r="F14" i="1" s="1"/>
  <c r="E15" i="1"/>
  <c r="F15" i="1" s="1"/>
  <c r="D15" i="1"/>
  <c r="D14" i="1"/>
  <c r="H15" i="1" l="1"/>
  <c r="G15" i="1"/>
  <c r="H14" i="1"/>
  <c r="G14" i="1"/>
</calcChain>
</file>

<file path=xl/sharedStrings.xml><?xml version="1.0" encoding="utf-8"?>
<sst xmlns="http://schemas.openxmlformats.org/spreadsheetml/2006/main" count="111" uniqueCount="90">
  <si>
    <t>Ritenour School District - WAN RFP Cost Summary</t>
  </si>
  <si>
    <t>Vendor Information</t>
  </si>
  <si>
    <t>Entry</t>
  </si>
  <si>
    <t>RFP Requirements Snapshot</t>
  </si>
  <si>
    <t>Vendor Name</t>
  </si>
  <si>
    <t>Service Start</t>
  </si>
  <si>
    <t>July 1, 2027</t>
  </si>
  <si>
    <t>SPIN</t>
  </si>
  <si>
    <t>Locations</t>
  </si>
  <si>
    <t>15</t>
  </si>
  <si>
    <t>FCC Registration Number (FRN)</t>
  </si>
  <si>
    <t>Contract Options</t>
  </si>
  <si>
    <t>36 months and 60 months</t>
  </si>
  <si>
    <t>Contact Name</t>
  </si>
  <si>
    <t>Billing Method</t>
  </si>
  <si>
    <t>SPI</t>
  </si>
  <si>
    <t>Contact Email / Phone</t>
  </si>
  <si>
    <t>Current E-Rate Discount</t>
  </si>
  <si>
    <t>Proposal Date</t>
  </si>
  <si>
    <t>Bid Due Date</t>
  </si>
  <si>
    <t>Basic Service Cost Summary</t>
  </si>
  <si>
    <t>Term</t>
  </si>
  <si>
    <t>Monthly Recurring</t>
  </si>
  <si>
    <t>One-Time Charges</t>
  </si>
  <si>
    <t>Total Contract Cost</t>
  </si>
  <si>
    <t>E-Rate Eligible Cost</t>
  </si>
  <si>
    <t>Estimated E-Rate Support (80%)</t>
  </si>
  <si>
    <t>Estimated District Share</t>
  </si>
  <si>
    <t>Average Monthly Cost</t>
  </si>
  <si>
    <t>36 Months</t>
  </si>
  <si>
    <t>60 Months</t>
  </si>
  <si>
    <t>Optional Alternate Service Pricing</t>
  </si>
  <si>
    <t>Additional Cost and Compliance Notes</t>
  </si>
  <si>
    <t>• Clearly identify all non-recurring construction, installation, cabling, and configuration charges.</t>
  </si>
  <si>
    <t>• Identify any equipment Ritenour must purchase separately to accept the WAN handoff.</t>
  </si>
  <si>
    <t>• Clearly designate eligible, ineligible, and cost-allocated charges.</t>
  </si>
  <si>
    <t>• All charges should align with the July 1 to June 30 E-Rate funding-year boundaries.</t>
  </si>
  <si>
    <t>Ritenour School District - Category 1 WAN Site Pricing</t>
  </si>
  <si>
    <t>Vendor input sheet. Enter monthly recurring and one-time charges by site for the proposed basic service.</t>
  </si>
  <si>
    <t>Site</t>
  </si>
  <si>
    <t>Service Address</t>
  </si>
  <si>
    <t>Minimum Bandwidth</t>
  </si>
  <si>
    <t>Monthly Recurring Cost</t>
  </si>
  <si>
    <t>One-Time Cost</t>
  </si>
  <si>
    <t>Eligible %</t>
  </si>
  <si>
    <t>Eligible Monthly Cost</t>
  </si>
  <si>
    <t>Eligible One-Time Cost</t>
  </si>
  <si>
    <t>36-Month Total</t>
  </si>
  <si>
    <t>60-Month Total</t>
  </si>
  <si>
    <t>Ineligible Monthly Cost</t>
  </si>
  <si>
    <t>Ineligible One-Time Cost</t>
  </si>
  <si>
    <t>Vendor Notes</t>
  </si>
  <si>
    <t>Circuit/Method</t>
  </si>
  <si>
    <t>Buder Elementary</t>
  </si>
  <si>
    <t>10350 Baltimore Ave, 63074</t>
  </si>
  <si>
    <t>2 Gbps</t>
  </si>
  <si>
    <t>Iveland Elementary</t>
  </si>
  <si>
    <t>1836 Dyer, 63114</t>
  </si>
  <si>
    <t>Kratz Elementary</t>
  </si>
  <si>
    <t>4301 Edmundson Rd, 63134</t>
  </si>
  <si>
    <t>Marion Elementary</t>
  </si>
  <si>
    <t>2634 Sims Ave, 63114</t>
  </si>
  <si>
    <t>Marvin Elementary</t>
  </si>
  <si>
    <t>3510 Woodson Rd, 63114</t>
  </si>
  <si>
    <t>Wyland Elementary</t>
  </si>
  <si>
    <t>2200 Brown Rd, 63114</t>
  </si>
  <si>
    <t>Admin Center</t>
  </si>
  <si>
    <t>2420 Woodson Rd, 63114</t>
  </si>
  <si>
    <t>Husky Support Center</t>
  </si>
  <si>
    <t>9303 Midland Blvd, 63114</t>
  </si>
  <si>
    <t>Husky Academy</t>
  </si>
  <si>
    <t>9229 Lackland Ave, 63114</t>
  </si>
  <si>
    <t>Hoech Middle</t>
  </si>
  <si>
    <t>3312 Ashby Rd, 63074</t>
  </si>
  <si>
    <t>Ritenour Middle</t>
  </si>
  <si>
    <t>2500 Marshall Ave, 63114</t>
  </si>
  <si>
    <t>Ritenour High School</t>
  </si>
  <si>
    <t>9100 St. Charles Rock Rd, 63114</t>
  </si>
  <si>
    <t>10 Gbps</t>
  </si>
  <si>
    <t>Ritenour Center for Educational Excellence (RCEE)</t>
  </si>
  <si>
    <t>10901 St. Henry Ln, 63074</t>
  </si>
  <si>
    <t>North Athletic Complex</t>
  </si>
  <si>
    <t>8775 St. Charles Road Rd, 63114</t>
  </si>
  <si>
    <t>500 Mbps</t>
  </si>
  <si>
    <t>School for Early Childhood Education</t>
  </si>
  <si>
    <t>3580 Woodson Rd, 63114</t>
  </si>
  <si>
    <t>1 Gbps</t>
  </si>
  <si>
    <t>TOTAL</t>
  </si>
  <si>
    <t>Wednesday, December 3, 2026</t>
  </si>
  <si>
    <t>Form 470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</si>
</sst>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5">
    <font>
      <sz val="11"/>
      <name val="Carlito"/>
    </font>
    <font>
      <b/>
      <sz val="16"/>
      <color rgb="FFFFFFFF"/>
      <name val="Carlito"/>
    </font>
    <font>
      <i/>
      <sz val="11"/>
      <name val="Carlito"/>
    </font>
    <font>
      <b/>
      <sz val="11"/>
      <color rgb="FFFFFFFF"/>
      <name val="Carlito"/>
    </font>
    <font>
      <b/>
      <sz val="11"/>
      <color rgb="FF1F1F1F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0" fillId="4" borderId="0" xfId="0" applyNumberFormat="1" applyFill="1" applyAlignment="1">
      <alignment wrapText="1"/>
    </xf>
    <xf numFmtId="9" fontId="0" fillId="4" borderId="0" xfId="0" applyNumberFormat="1" applyFill="1" applyAlignment="1">
      <alignment wrapText="1"/>
    </xf>
    <xf numFmtId="164" fontId="0" fillId="0" borderId="0" xfId="0" applyNumberFormat="1" applyAlignment="1">
      <alignment wrapText="1"/>
    </xf>
    <xf numFmtId="0" fontId="0" fillId="4" borderId="0" xfId="0" applyFill="1" applyAlignment="1">
      <alignment wrapText="1"/>
    </xf>
    <xf numFmtId="164" fontId="3" fillId="2" borderId="0" xfId="0" applyNumberFormat="1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5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zoomScaleNormal="100" zoomScaleSheetLayoutView="100" workbookViewId="0">
      <selection activeCell="E7" sqref="E7:H7"/>
    </sheetView>
  </sheetViews>
  <sheetFormatPr defaultRowHeight="13.5"/>
  <cols>
    <col min="1" max="1" width="23" customWidth="1"/>
    <col min="2" max="3" width="19" customWidth="1"/>
    <col min="4" max="5" width="20" customWidth="1"/>
    <col min="6" max="6" width="23" customWidth="1"/>
    <col min="7" max="8" width="21" customWidth="1"/>
  </cols>
  <sheetData>
    <row r="1" spans="1:8" ht="20.65">
      <c r="A1" s="12" t="s">
        <v>0</v>
      </c>
      <c r="B1" s="12"/>
      <c r="C1" s="12"/>
      <c r="D1" s="12"/>
      <c r="E1" s="12"/>
      <c r="F1" s="12"/>
      <c r="G1" s="12"/>
      <c r="H1" s="12"/>
    </row>
    <row r="2" spans="1:8">
      <c r="A2" s="3"/>
      <c r="B2" s="3"/>
      <c r="C2" s="3"/>
      <c r="D2" s="3"/>
      <c r="E2" s="3"/>
      <c r="F2" s="3"/>
      <c r="G2" s="3"/>
      <c r="H2" s="3"/>
    </row>
    <row r="3" spans="1:8" ht="13.9">
      <c r="A3" s="2" t="s">
        <v>1</v>
      </c>
      <c r="B3" s="2" t="s">
        <v>2</v>
      </c>
      <c r="C3" s="3"/>
      <c r="D3" s="10" t="s">
        <v>3</v>
      </c>
      <c r="E3" s="10"/>
      <c r="F3" s="10"/>
      <c r="G3" s="10"/>
      <c r="H3" s="10"/>
    </row>
    <row r="4" spans="1:8" ht="13.9">
      <c r="A4" s="15" t="s">
        <v>4</v>
      </c>
      <c r="B4" s="22"/>
      <c r="C4" s="3"/>
      <c r="D4" s="15" t="s">
        <v>5</v>
      </c>
      <c r="E4" s="16" t="s">
        <v>6</v>
      </c>
      <c r="F4" s="16"/>
      <c r="G4" s="16"/>
      <c r="H4" s="16"/>
    </row>
    <row r="5" spans="1:8" ht="13.9">
      <c r="A5" s="15" t="s">
        <v>7</v>
      </c>
      <c r="B5" s="22"/>
      <c r="C5" s="3"/>
      <c r="D5" s="15" t="s">
        <v>8</v>
      </c>
      <c r="E5" s="16" t="s">
        <v>9</v>
      </c>
      <c r="F5" s="16"/>
      <c r="G5" s="16"/>
      <c r="H5" s="16"/>
    </row>
    <row r="6" spans="1:8" ht="27.75">
      <c r="A6" s="15" t="s">
        <v>10</v>
      </c>
      <c r="B6" s="22"/>
      <c r="C6" s="3"/>
      <c r="D6" s="15" t="s">
        <v>11</v>
      </c>
      <c r="E6" s="16" t="s">
        <v>12</v>
      </c>
      <c r="F6" s="16"/>
      <c r="G6" s="16"/>
      <c r="H6" s="16"/>
    </row>
    <row r="7" spans="1:8" ht="13.9">
      <c r="A7" s="15" t="s">
        <v>13</v>
      </c>
      <c r="B7" s="22"/>
      <c r="C7" s="3"/>
      <c r="D7" s="15" t="s">
        <v>14</v>
      </c>
      <c r="E7" s="16" t="s">
        <v>15</v>
      </c>
      <c r="F7" s="16"/>
      <c r="G7" s="16"/>
      <c r="H7" s="16"/>
    </row>
    <row r="8" spans="1:8" ht="27.75">
      <c r="A8" s="15" t="s">
        <v>16</v>
      </c>
      <c r="B8" s="22"/>
      <c r="C8" s="3"/>
      <c r="D8" s="15" t="s">
        <v>17</v>
      </c>
      <c r="E8" s="17">
        <v>0.8</v>
      </c>
      <c r="F8" s="18"/>
      <c r="G8" s="18"/>
      <c r="H8" s="18"/>
    </row>
    <row r="9" spans="1:8" ht="13.9">
      <c r="A9" s="15" t="s">
        <v>18</v>
      </c>
      <c r="B9" s="22"/>
      <c r="C9" s="3"/>
      <c r="D9" s="15" t="s">
        <v>19</v>
      </c>
      <c r="E9" s="19" t="s">
        <v>88</v>
      </c>
      <c r="F9" s="16"/>
      <c r="G9" s="16"/>
      <c r="H9" s="16"/>
    </row>
    <row r="10" spans="1:8" ht="13.9">
      <c r="A10" s="3"/>
      <c r="B10" s="3"/>
      <c r="C10" s="3"/>
      <c r="D10" s="15" t="s">
        <v>89</v>
      </c>
      <c r="E10" s="20">
        <v>270003692</v>
      </c>
      <c r="F10" s="21"/>
      <c r="G10" s="21"/>
      <c r="H10" s="21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 ht="13.9">
      <c r="A12" s="10" t="s">
        <v>20</v>
      </c>
      <c r="B12" s="10"/>
      <c r="C12" s="10"/>
      <c r="D12" s="10"/>
      <c r="E12" s="10"/>
      <c r="F12" s="10"/>
      <c r="G12" s="10"/>
      <c r="H12" s="10"/>
    </row>
    <row r="13" spans="1:8" ht="27.75">
      <c r="A13" s="9" t="s">
        <v>21</v>
      </c>
      <c r="B13" s="9" t="s">
        <v>22</v>
      </c>
      <c r="C13" s="9" t="s">
        <v>23</v>
      </c>
      <c r="D13" s="9" t="s">
        <v>24</v>
      </c>
      <c r="E13" s="9" t="s">
        <v>25</v>
      </c>
      <c r="F13" s="9" t="s">
        <v>26</v>
      </c>
      <c r="G13" s="9" t="s">
        <v>27</v>
      </c>
      <c r="H13" s="9" t="s">
        <v>28</v>
      </c>
    </row>
    <row r="14" spans="1:8">
      <c r="A14" s="3" t="s">
        <v>29</v>
      </c>
      <c r="B14" s="6">
        <f>'Site Pricing'!D20</f>
        <v>0</v>
      </c>
      <c r="C14" s="6">
        <f>'Site Pricing'!E20</f>
        <v>0</v>
      </c>
      <c r="D14" s="6">
        <f>B14*36+C14</f>
        <v>0</v>
      </c>
      <c r="E14" s="6">
        <f>'Site Pricing'!G20*36+'Site Pricing'!H20</f>
        <v>0</v>
      </c>
      <c r="F14" s="6">
        <f>E14*$E$8</f>
        <v>0</v>
      </c>
      <c r="G14" s="6">
        <f>D14-F14</f>
        <v>0</v>
      </c>
      <c r="H14" s="6">
        <f>D14/36</f>
        <v>0</v>
      </c>
    </row>
    <row r="15" spans="1:8">
      <c r="A15" s="3" t="s">
        <v>30</v>
      </c>
      <c r="B15" s="6">
        <f>'Site Pricing'!D20</f>
        <v>0</v>
      </c>
      <c r="C15" s="6">
        <f>'Site Pricing'!E20</f>
        <v>0</v>
      </c>
      <c r="D15" s="6">
        <f>B15*60+C15</f>
        <v>0</v>
      </c>
      <c r="E15" s="6">
        <f>'Site Pricing'!G20*60+'Site Pricing'!H20</f>
        <v>0</v>
      </c>
      <c r="F15" s="6">
        <f>E15*$E$8</f>
        <v>0</v>
      </c>
      <c r="G15" s="6">
        <f>D15-F15</f>
        <v>0</v>
      </c>
      <c r="H15" s="6">
        <f>D15/60</f>
        <v>0</v>
      </c>
    </row>
    <row r="16" spans="1:8">
      <c r="A16" s="3"/>
      <c r="B16" s="3"/>
      <c r="C16" s="3"/>
      <c r="D16" s="3"/>
      <c r="E16" s="3"/>
      <c r="F16" s="3"/>
      <c r="G16" s="3"/>
      <c r="H16" s="3"/>
    </row>
    <row r="17" spans="1:8">
      <c r="A17" s="3"/>
      <c r="B17" s="3"/>
      <c r="C17" s="3"/>
      <c r="D17" s="3"/>
      <c r="E17" s="3"/>
      <c r="F17" s="3"/>
      <c r="G17" s="3"/>
      <c r="H17" s="3"/>
    </row>
    <row r="18" spans="1:8" ht="13.9">
      <c r="A18" s="10" t="s">
        <v>31</v>
      </c>
      <c r="B18" s="10"/>
      <c r="C18" s="10"/>
      <c r="D18" s="10"/>
      <c r="E18" s="10"/>
      <c r="F18" s="10"/>
      <c r="G18" s="10"/>
      <c r="H18" s="10"/>
    </row>
    <row r="19" spans="1:8" ht="27.75">
      <c r="A19" s="9" t="s">
        <v>21</v>
      </c>
      <c r="B19" s="9" t="s">
        <v>22</v>
      </c>
      <c r="C19" s="9" t="s">
        <v>23</v>
      </c>
      <c r="D19" s="9" t="s">
        <v>24</v>
      </c>
      <c r="E19" s="9" t="s">
        <v>25</v>
      </c>
      <c r="F19" s="9" t="s">
        <v>26</v>
      </c>
      <c r="G19" s="9" t="s">
        <v>27</v>
      </c>
      <c r="H19" s="9" t="s">
        <v>28</v>
      </c>
    </row>
    <row r="20" spans="1:8">
      <c r="A20" s="3" t="s">
        <v>29</v>
      </c>
      <c r="B20" s="4"/>
      <c r="C20" s="4"/>
      <c r="D20" s="6">
        <f>B20*36+C20</f>
        <v>0</v>
      </c>
      <c r="E20" s="4"/>
      <c r="F20" s="6">
        <f>E20*$E$8</f>
        <v>0</v>
      </c>
      <c r="G20" s="6">
        <f>D20-F20</f>
        <v>0</v>
      </c>
      <c r="H20" s="6">
        <f>D20/36</f>
        <v>0</v>
      </c>
    </row>
    <row r="21" spans="1:8">
      <c r="A21" s="3" t="s">
        <v>30</v>
      </c>
      <c r="B21" s="4"/>
      <c r="C21" s="4"/>
      <c r="D21" s="6">
        <f>B21*60+C21</f>
        <v>0</v>
      </c>
      <c r="E21" s="4"/>
      <c r="F21" s="6">
        <f>E21*$E$8</f>
        <v>0</v>
      </c>
      <c r="G21" s="6">
        <f>D21-F21</f>
        <v>0</v>
      </c>
      <c r="H21" s="6">
        <f>D21/60</f>
        <v>0</v>
      </c>
    </row>
    <row r="22" spans="1:8">
      <c r="A22" s="3"/>
      <c r="B22" s="3"/>
      <c r="C22" s="3"/>
      <c r="D22" s="3"/>
      <c r="E22" s="3"/>
      <c r="F22" s="3"/>
      <c r="G22" s="3"/>
      <c r="H22" s="3"/>
    </row>
    <row r="23" spans="1:8">
      <c r="A23" s="3"/>
      <c r="B23" s="3"/>
      <c r="C23" s="3"/>
      <c r="D23" s="3"/>
      <c r="E23" s="3"/>
      <c r="F23" s="3"/>
      <c r="G23" s="3"/>
      <c r="H23" s="3"/>
    </row>
    <row r="24" spans="1:8" ht="13.9">
      <c r="A24" s="10" t="s">
        <v>32</v>
      </c>
      <c r="B24" s="10"/>
      <c r="C24" s="10"/>
      <c r="D24" s="10"/>
      <c r="E24" s="10"/>
      <c r="F24" s="10"/>
      <c r="G24" s="10"/>
      <c r="H24" s="10"/>
    </row>
    <row r="25" spans="1:8">
      <c r="A25" s="11" t="s">
        <v>33</v>
      </c>
      <c r="B25" s="11"/>
      <c r="C25" s="11"/>
      <c r="D25" s="11"/>
      <c r="E25" s="11"/>
      <c r="F25" s="11"/>
      <c r="G25" s="11"/>
      <c r="H25" s="11"/>
    </row>
    <row r="26" spans="1:8">
      <c r="A26" s="11" t="s">
        <v>34</v>
      </c>
      <c r="B26" s="11"/>
      <c r="C26" s="11"/>
      <c r="D26" s="11"/>
      <c r="E26" s="11"/>
      <c r="F26" s="11"/>
      <c r="G26" s="11"/>
      <c r="H26" s="11"/>
    </row>
    <row r="27" spans="1:8">
      <c r="A27" s="11" t="s">
        <v>35</v>
      </c>
      <c r="B27" s="11"/>
      <c r="C27" s="11"/>
      <c r="D27" s="11"/>
      <c r="E27" s="11"/>
      <c r="F27" s="11"/>
      <c r="G27" s="11"/>
      <c r="H27" s="11"/>
    </row>
    <row r="28" spans="1:8">
      <c r="A28" s="11" t="s">
        <v>36</v>
      </c>
      <c r="B28" s="11"/>
      <c r="C28" s="11"/>
      <c r="D28" s="11"/>
      <c r="E28" s="11"/>
      <c r="F28" s="11"/>
      <c r="G28" s="11"/>
      <c r="H28" s="11"/>
    </row>
  </sheetData>
  <mergeCells count="15">
    <mergeCell ref="A1:H1"/>
    <mergeCell ref="D3:H3"/>
    <mergeCell ref="E4:H4"/>
    <mergeCell ref="E5:H5"/>
    <mergeCell ref="E6:H6"/>
    <mergeCell ref="E7:H7"/>
    <mergeCell ref="E8:H8"/>
    <mergeCell ref="E9:H9"/>
    <mergeCell ref="A12:H12"/>
    <mergeCell ref="A18:H18"/>
    <mergeCell ref="A24:H24"/>
    <mergeCell ref="A25:H25"/>
    <mergeCell ref="A26:H26"/>
    <mergeCell ref="A27:H27"/>
    <mergeCell ref="A28:H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"/>
  <sheetViews>
    <sheetView zoomScaleNormal="100" zoomScaleSheetLayoutView="100" workbookViewId="0">
      <selection sqref="A1:N1"/>
    </sheetView>
  </sheetViews>
  <sheetFormatPr defaultRowHeight="13.5"/>
  <cols>
    <col min="1" max="2" width="31" customWidth="1"/>
    <col min="3" max="3" width="16" customWidth="1"/>
    <col min="4" max="4" width="17" customWidth="1"/>
    <col min="5" max="5" width="15" customWidth="1"/>
    <col min="6" max="6" width="11" customWidth="1"/>
    <col min="7" max="10" width="17" customWidth="1"/>
    <col min="11" max="12" width="18" customWidth="1"/>
    <col min="13" max="13" width="30" customWidth="1"/>
    <col min="14" max="14" width="24" customWidth="1"/>
  </cols>
  <sheetData>
    <row r="1" spans="1:14" ht="20.65">
      <c r="A1" s="13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3.9">
      <c r="A2" s="14" t="s">
        <v>38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7.75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50</v>
      </c>
      <c r="M4" s="2" t="s">
        <v>51</v>
      </c>
      <c r="N4" s="2" t="s">
        <v>52</v>
      </c>
    </row>
    <row r="5" spans="1:14">
      <c r="A5" s="3" t="s">
        <v>53</v>
      </c>
      <c r="B5" s="3" t="s">
        <v>54</v>
      </c>
      <c r="C5" s="3" t="s">
        <v>55</v>
      </c>
      <c r="D5" s="4"/>
      <c r="E5" s="4"/>
      <c r="F5" s="5">
        <v>1</v>
      </c>
      <c r="G5" s="6">
        <f t="shared" ref="G5:G19" si="0">D5*F5</f>
        <v>0</v>
      </c>
      <c r="H5" s="6">
        <f t="shared" ref="H5:H19" si="1">E5*F5</f>
        <v>0</v>
      </c>
      <c r="I5" s="6">
        <f t="shared" ref="I5:I19" si="2">D5*36+E5</f>
        <v>0</v>
      </c>
      <c r="J5" s="6">
        <f t="shared" ref="J5:J19" si="3">D5*60+E5</f>
        <v>0</v>
      </c>
      <c r="K5" s="6">
        <f t="shared" ref="K5:K19" si="4">D5-G5</f>
        <v>0</v>
      </c>
      <c r="L5" s="6">
        <f t="shared" ref="L5:L19" si="5">E5-H5</f>
        <v>0</v>
      </c>
      <c r="M5" s="7"/>
      <c r="N5" s="7"/>
    </row>
    <row r="6" spans="1:14">
      <c r="A6" s="3" t="s">
        <v>56</v>
      </c>
      <c r="B6" s="3" t="s">
        <v>57</v>
      </c>
      <c r="C6" s="3" t="s">
        <v>55</v>
      </c>
      <c r="D6" s="4"/>
      <c r="E6" s="4"/>
      <c r="F6" s="5">
        <v>1</v>
      </c>
      <c r="G6" s="6">
        <f t="shared" si="0"/>
        <v>0</v>
      </c>
      <c r="H6" s="6">
        <f t="shared" si="1"/>
        <v>0</v>
      </c>
      <c r="I6" s="6">
        <f t="shared" si="2"/>
        <v>0</v>
      </c>
      <c r="J6" s="6">
        <f t="shared" si="3"/>
        <v>0</v>
      </c>
      <c r="K6" s="6">
        <f t="shared" si="4"/>
        <v>0</v>
      </c>
      <c r="L6" s="6">
        <f t="shared" si="5"/>
        <v>0</v>
      </c>
      <c r="M6" s="7"/>
      <c r="N6" s="7"/>
    </row>
    <row r="7" spans="1:14">
      <c r="A7" s="3" t="s">
        <v>58</v>
      </c>
      <c r="B7" s="3" t="s">
        <v>59</v>
      </c>
      <c r="C7" s="3" t="s">
        <v>55</v>
      </c>
      <c r="D7" s="4"/>
      <c r="E7" s="4"/>
      <c r="F7" s="5">
        <v>1</v>
      </c>
      <c r="G7" s="6">
        <f t="shared" si="0"/>
        <v>0</v>
      </c>
      <c r="H7" s="6">
        <f t="shared" si="1"/>
        <v>0</v>
      </c>
      <c r="I7" s="6">
        <f t="shared" si="2"/>
        <v>0</v>
      </c>
      <c r="J7" s="6">
        <f t="shared" si="3"/>
        <v>0</v>
      </c>
      <c r="K7" s="6">
        <f t="shared" si="4"/>
        <v>0</v>
      </c>
      <c r="L7" s="6">
        <f t="shared" si="5"/>
        <v>0</v>
      </c>
      <c r="M7" s="7"/>
      <c r="N7" s="7"/>
    </row>
    <row r="8" spans="1:14">
      <c r="A8" s="3" t="s">
        <v>60</v>
      </c>
      <c r="B8" s="3" t="s">
        <v>61</v>
      </c>
      <c r="C8" s="3" t="s">
        <v>55</v>
      </c>
      <c r="D8" s="4"/>
      <c r="E8" s="4"/>
      <c r="F8" s="5">
        <v>1</v>
      </c>
      <c r="G8" s="6">
        <f t="shared" si="0"/>
        <v>0</v>
      </c>
      <c r="H8" s="6">
        <f t="shared" si="1"/>
        <v>0</v>
      </c>
      <c r="I8" s="6">
        <f t="shared" si="2"/>
        <v>0</v>
      </c>
      <c r="J8" s="6">
        <f t="shared" si="3"/>
        <v>0</v>
      </c>
      <c r="K8" s="6">
        <f t="shared" si="4"/>
        <v>0</v>
      </c>
      <c r="L8" s="6">
        <f t="shared" si="5"/>
        <v>0</v>
      </c>
      <c r="M8" s="7"/>
      <c r="N8" s="7"/>
    </row>
    <row r="9" spans="1:14">
      <c r="A9" s="3" t="s">
        <v>62</v>
      </c>
      <c r="B9" s="3" t="s">
        <v>63</v>
      </c>
      <c r="C9" s="3" t="s">
        <v>55</v>
      </c>
      <c r="D9" s="4"/>
      <c r="E9" s="4"/>
      <c r="F9" s="5">
        <v>1</v>
      </c>
      <c r="G9" s="6">
        <f t="shared" si="0"/>
        <v>0</v>
      </c>
      <c r="H9" s="6">
        <f t="shared" si="1"/>
        <v>0</v>
      </c>
      <c r="I9" s="6">
        <f t="shared" si="2"/>
        <v>0</v>
      </c>
      <c r="J9" s="6">
        <f t="shared" si="3"/>
        <v>0</v>
      </c>
      <c r="K9" s="6">
        <f t="shared" si="4"/>
        <v>0</v>
      </c>
      <c r="L9" s="6">
        <f t="shared" si="5"/>
        <v>0</v>
      </c>
      <c r="M9" s="7"/>
      <c r="N9" s="7"/>
    </row>
    <row r="10" spans="1:14">
      <c r="A10" s="3" t="s">
        <v>64</v>
      </c>
      <c r="B10" s="3" t="s">
        <v>65</v>
      </c>
      <c r="C10" s="3" t="s">
        <v>55</v>
      </c>
      <c r="D10" s="4"/>
      <c r="E10" s="4"/>
      <c r="F10" s="5">
        <v>1</v>
      </c>
      <c r="G10" s="6">
        <f t="shared" si="0"/>
        <v>0</v>
      </c>
      <c r="H10" s="6">
        <f t="shared" si="1"/>
        <v>0</v>
      </c>
      <c r="I10" s="6">
        <f t="shared" si="2"/>
        <v>0</v>
      </c>
      <c r="J10" s="6">
        <f t="shared" si="3"/>
        <v>0</v>
      </c>
      <c r="K10" s="6">
        <f t="shared" si="4"/>
        <v>0</v>
      </c>
      <c r="L10" s="6">
        <f t="shared" si="5"/>
        <v>0</v>
      </c>
      <c r="M10" s="7"/>
      <c r="N10" s="7"/>
    </row>
    <row r="11" spans="1:14">
      <c r="A11" s="3" t="s">
        <v>66</v>
      </c>
      <c r="B11" s="3" t="s">
        <v>67</v>
      </c>
      <c r="C11" s="3" t="s">
        <v>55</v>
      </c>
      <c r="D11" s="4"/>
      <c r="E11" s="4"/>
      <c r="F11" s="5">
        <v>1</v>
      </c>
      <c r="G11" s="6">
        <f t="shared" si="0"/>
        <v>0</v>
      </c>
      <c r="H11" s="6">
        <f t="shared" si="1"/>
        <v>0</v>
      </c>
      <c r="I11" s="6">
        <f t="shared" si="2"/>
        <v>0</v>
      </c>
      <c r="J11" s="6">
        <f t="shared" si="3"/>
        <v>0</v>
      </c>
      <c r="K11" s="6">
        <f t="shared" si="4"/>
        <v>0</v>
      </c>
      <c r="L11" s="6">
        <f t="shared" si="5"/>
        <v>0</v>
      </c>
      <c r="M11" s="7"/>
      <c r="N11" s="7"/>
    </row>
    <row r="12" spans="1:14">
      <c r="A12" s="3" t="s">
        <v>68</v>
      </c>
      <c r="B12" s="3" t="s">
        <v>69</v>
      </c>
      <c r="C12" s="3" t="s">
        <v>55</v>
      </c>
      <c r="D12" s="4"/>
      <c r="E12" s="4"/>
      <c r="F12" s="5">
        <v>1</v>
      </c>
      <c r="G12" s="6">
        <f t="shared" si="0"/>
        <v>0</v>
      </c>
      <c r="H12" s="6">
        <f t="shared" si="1"/>
        <v>0</v>
      </c>
      <c r="I12" s="6">
        <f t="shared" si="2"/>
        <v>0</v>
      </c>
      <c r="J12" s="6">
        <f t="shared" si="3"/>
        <v>0</v>
      </c>
      <c r="K12" s="6">
        <f t="shared" si="4"/>
        <v>0</v>
      </c>
      <c r="L12" s="6">
        <f t="shared" si="5"/>
        <v>0</v>
      </c>
      <c r="M12" s="7"/>
      <c r="N12" s="7"/>
    </row>
    <row r="13" spans="1:14">
      <c r="A13" s="3" t="s">
        <v>70</v>
      </c>
      <c r="B13" s="3" t="s">
        <v>71</v>
      </c>
      <c r="C13" s="3" t="s">
        <v>55</v>
      </c>
      <c r="D13" s="4"/>
      <c r="E13" s="4"/>
      <c r="F13" s="5">
        <v>1</v>
      </c>
      <c r="G13" s="6">
        <f t="shared" si="0"/>
        <v>0</v>
      </c>
      <c r="H13" s="6">
        <f t="shared" si="1"/>
        <v>0</v>
      </c>
      <c r="I13" s="6">
        <f t="shared" si="2"/>
        <v>0</v>
      </c>
      <c r="J13" s="6">
        <f t="shared" si="3"/>
        <v>0</v>
      </c>
      <c r="K13" s="6">
        <f t="shared" si="4"/>
        <v>0</v>
      </c>
      <c r="L13" s="6">
        <f t="shared" si="5"/>
        <v>0</v>
      </c>
      <c r="M13" s="7"/>
      <c r="N13" s="7"/>
    </row>
    <row r="14" spans="1:14">
      <c r="A14" s="3" t="s">
        <v>72</v>
      </c>
      <c r="B14" s="3" t="s">
        <v>73</v>
      </c>
      <c r="C14" s="3" t="s">
        <v>55</v>
      </c>
      <c r="D14" s="4"/>
      <c r="E14" s="4"/>
      <c r="F14" s="5">
        <v>1</v>
      </c>
      <c r="G14" s="6">
        <f t="shared" si="0"/>
        <v>0</v>
      </c>
      <c r="H14" s="6">
        <f t="shared" si="1"/>
        <v>0</v>
      </c>
      <c r="I14" s="6">
        <f t="shared" si="2"/>
        <v>0</v>
      </c>
      <c r="J14" s="6">
        <f t="shared" si="3"/>
        <v>0</v>
      </c>
      <c r="K14" s="6">
        <f t="shared" si="4"/>
        <v>0</v>
      </c>
      <c r="L14" s="6">
        <f t="shared" si="5"/>
        <v>0</v>
      </c>
      <c r="M14" s="7"/>
      <c r="N14" s="7"/>
    </row>
    <row r="15" spans="1:14">
      <c r="A15" s="3" t="s">
        <v>74</v>
      </c>
      <c r="B15" s="3" t="s">
        <v>75</v>
      </c>
      <c r="C15" s="3" t="s">
        <v>55</v>
      </c>
      <c r="D15" s="4"/>
      <c r="E15" s="4"/>
      <c r="F15" s="5">
        <v>1</v>
      </c>
      <c r="G15" s="6">
        <f t="shared" si="0"/>
        <v>0</v>
      </c>
      <c r="H15" s="6">
        <f t="shared" si="1"/>
        <v>0</v>
      </c>
      <c r="I15" s="6">
        <f t="shared" si="2"/>
        <v>0</v>
      </c>
      <c r="J15" s="6">
        <f t="shared" si="3"/>
        <v>0</v>
      </c>
      <c r="K15" s="6">
        <f t="shared" si="4"/>
        <v>0</v>
      </c>
      <c r="L15" s="6">
        <f t="shared" si="5"/>
        <v>0</v>
      </c>
      <c r="M15" s="7"/>
      <c r="N15" s="7"/>
    </row>
    <row r="16" spans="1:14">
      <c r="A16" s="3" t="s">
        <v>76</v>
      </c>
      <c r="B16" s="3" t="s">
        <v>77</v>
      </c>
      <c r="C16" s="3" t="s">
        <v>78</v>
      </c>
      <c r="D16" s="4"/>
      <c r="E16" s="4"/>
      <c r="F16" s="5">
        <v>1</v>
      </c>
      <c r="G16" s="6">
        <f t="shared" si="0"/>
        <v>0</v>
      </c>
      <c r="H16" s="6">
        <f t="shared" si="1"/>
        <v>0</v>
      </c>
      <c r="I16" s="6">
        <f t="shared" si="2"/>
        <v>0</v>
      </c>
      <c r="J16" s="6">
        <f t="shared" si="3"/>
        <v>0</v>
      </c>
      <c r="K16" s="6">
        <f t="shared" si="4"/>
        <v>0</v>
      </c>
      <c r="L16" s="6">
        <f t="shared" si="5"/>
        <v>0</v>
      </c>
      <c r="M16" s="7"/>
      <c r="N16" s="7"/>
    </row>
    <row r="17" spans="1:14" ht="27">
      <c r="A17" s="3" t="s">
        <v>79</v>
      </c>
      <c r="B17" s="3" t="s">
        <v>80</v>
      </c>
      <c r="C17" s="3" t="s">
        <v>55</v>
      </c>
      <c r="D17" s="4"/>
      <c r="E17" s="4"/>
      <c r="F17" s="5">
        <v>1</v>
      </c>
      <c r="G17" s="6">
        <f t="shared" si="0"/>
        <v>0</v>
      </c>
      <c r="H17" s="6">
        <f t="shared" si="1"/>
        <v>0</v>
      </c>
      <c r="I17" s="6">
        <f t="shared" si="2"/>
        <v>0</v>
      </c>
      <c r="J17" s="6">
        <f t="shared" si="3"/>
        <v>0</v>
      </c>
      <c r="K17" s="6">
        <f t="shared" si="4"/>
        <v>0</v>
      </c>
      <c r="L17" s="6">
        <f t="shared" si="5"/>
        <v>0</v>
      </c>
      <c r="M17" s="7"/>
      <c r="N17" s="7"/>
    </row>
    <row r="18" spans="1:14">
      <c r="A18" s="3" t="s">
        <v>81</v>
      </c>
      <c r="B18" s="3" t="s">
        <v>82</v>
      </c>
      <c r="C18" s="3" t="s">
        <v>83</v>
      </c>
      <c r="D18" s="4"/>
      <c r="E18" s="4"/>
      <c r="F18" s="5">
        <v>1</v>
      </c>
      <c r="G18" s="6">
        <f t="shared" si="0"/>
        <v>0</v>
      </c>
      <c r="H18" s="6">
        <f t="shared" si="1"/>
        <v>0</v>
      </c>
      <c r="I18" s="6">
        <f t="shared" si="2"/>
        <v>0</v>
      </c>
      <c r="J18" s="6">
        <f t="shared" si="3"/>
        <v>0</v>
      </c>
      <c r="K18" s="6">
        <f t="shared" si="4"/>
        <v>0</v>
      </c>
      <c r="L18" s="6">
        <f t="shared" si="5"/>
        <v>0</v>
      </c>
      <c r="M18" s="7"/>
      <c r="N18" s="7"/>
    </row>
    <row r="19" spans="1:14">
      <c r="A19" s="3" t="s">
        <v>84</v>
      </c>
      <c r="B19" s="3" t="s">
        <v>85</v>
      </c>
      <c r="C19" s="3" t="s">
        <v>86</v>
      </c>
      <c r="D19" s="4"/>
      <c r="E19" s="4"/>
      <c r="F19" s="5">
        <v>1</v>
      </c>
      <c r="G19" s="6">
        <f t="shared" si="0"/>
        <v>0</v>
      </c>
      <c r="H19" s="6">
        <f t="shared" si="1"/>
        <v>0</v>
      </c>
      <c r="I19" s="6">
        <f t="shared" si="2"/>
        <v>0</v>
      </c>
      <c r="J19" s="6">
        <f t="shared" si="3"/>
        <v>0</v>
      </c>
      <c r="K19" s="6">
        <f t="shared" si="4"/>
        <v>0</v>
      </c>
      <c r="L19" s="6">
        <f t="shared" si="5"/>
        <v>0</v>
      </c>
      <c r="M19" s="7"/>
      <c r="N19" s="7"/>
    </row>
    <row r="20" spans="1:14" ht="13.9">
      <c r="A20" s="1" t="s">
        <v>87</v>
      </c>
      <c r="B20" s="1"/>
      <c r="C20" s="1"/>
      <c r="D20" s="8">
        <f>SUM(D5:D19)</f>
        <v>0</v>
      </c>
      <c r="E20" s="8">
        <f>SUM(E5:E19)</f>
        <v>0</v>
      </c>
      <c r="F20" s="8"/>
      <c r="G20" s="8">
        <f t="shared" ref="G20:L20" si="6">SUM(G5:G19)</f>
        <v>0</v>
      </c>
      <c r="H20" s="8">
        <f t="shared" si="6"/>
        <v>0</v>
      </c>
      <c r="I20" s="8">
        <f t="shared" si="6"/>
        <v>0</v>
      </c>
      <c r="J20" s="8">
        <f t="shared" si="6"/>
        <v>0</v>
      </c>
      <c r="K20" s="8">
        <f t="shared" si="6"/>
        <v>0</v>
      </c>
      <c r="L20" s="8">
        <f t="shared" si="6"/>
        <v>0</v>
      </c>
      <c r="M20" s="1"/>
      <c r="N20" s="1"/>
    </row>
  </sheetData>
  <mergeCells count="2">
    <mergeCell ref="A1:N1"/>
    <mergeCell ref="A2:N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3e6059-b466-4b28-8b35-463541a9f6c0">
      <Terms xmlns="http://schemas.microsoft.com/office/infopath/2007/PartnerControls"/>
    </lcf76f155ced4ddcb4097134ff3c332f>
    <TaxCatchAll xmlns="3568f40e-5fbe-4c77-845b-03c01975609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BA5BEA4320474E80CC657BF5436A8F" ma:contentTypeVersion="14" ma:contentTypeDescription="Create a new document." ma:contentTypeScope="" ma:versionID="d40fe9a33a7c404c7adf3bdde3c50e6d">
  <xsd:schema xmlns:xsd="http://www.w3.org/2001/XMLSchema" xmlns:xs="http://www.w3.org/2001/XMLSchema" xmlns:p="http://schemas.microsoft.com/office/2006/metadata/properties" xmlns:ns2="1c3e6059-b466-4b28-8b35-463541a9f6c0" xmlns:ns3="3568f40e-5fbe-4c77-845b-03c019756098" targetNamespace="http://schemas.microsoft.com/office/2006/metadata/properties" ma:root="true" ma:fieldsID="04c5b11b29111e64861fbb53838a0443" ns2:_="" ns3:_="">
    <xsd:import namespace="1c3e6059-b466-4b28-8b35-463541a9f6c0"/>
    <xsd:import namespace="3568f40e-5fbe-4c77-845b-03c0197560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3e6059-b466-4b28-8b35-463541a9f6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571f1fc-c609-4cb1-a68a-b172a771877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68f40e-5fbe-4c77-845b-03c01975609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890d213-2d51-47d1-a65f-c7e86ea6e3e8}" ma:internalName="TaxCatchAll" ma:showField="CatchAllData" ma:web="3568f40e-5fbe-4c77-845b-03c0197560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B820DC-A81D-41E5-A115-183F953EB45A}">
  <ds:schemaRefs>
    <ds:schemaRef ds:uri="http://schemas.microsoft.com/office/2006/metadata/properties"/>
    <ds:schemaRef ds:uri="http://schemas.microsoft.com/office/infopath/2007/PartnerControls"/>
    <ds:schemaRef ds:uri="1c3e6059-b466-4b28-8b35-463541a9f6c0"/>
    <ds:schemaRef ds:uri="3568f40e-5fbe-4c77-845b-03c019756098"/>
  </ds:schemaRefs>
</ds:datastoreItem>
</file>

<file path=customXml/itemProps2.xml><?xml version="1.0" encoding="utf-8"?>
<ds:datastoreItem xmlns:ds="http://schemas.openxmlformats.org/officeDocument/2006/customXml" ds:itemID="{0D87C337-7597-4ABA-8276-B05D2F611D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9AEB03-82CA-4FB5-B39F-251800AEE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3e6059-b466-4b28-8b35-463541a9f6c0"/>
    <ds:schemaRef ds:uri="3568f40e-5fbe-4c77-845b-03c0197560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Summary</vt:lpstr>
      <vt:lpstr>Site 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Lori Thompson</dc:creator>
  <cp:keywords/>
  <dc:description/>
  <cp:lastModifiedBy>Lori Thompson</cp:lastModifiedBy>
  <cp:revision/>
  <dcterms:created xsi:type="dcterms:W3CDTF">2026-11-04T01:59:10Z</dcterms:created>
  <dcterms:modified xsi:type="dcterms:W3CDTF">2026-11-04T23:35:24Z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0x0101001FBA5BEA4320474E80CC657BF5436A8F</vt:lpwstr>
  </property>
</Properties>
</file>