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mc:AlternateContent xmlns:mc="http://schemas.openxmlformats.org/markup-compatibility/2006">
    <mc:Choice Requires="x15">
      <x15ac:absPath xmlns:x15ac="http://schemas.microsoft.com/office/spreadsheetml/2010/11/ac" url="K:\A Oracle Solicitations - All Contracts Created Using Oracle\510-2023 BOND\510-27-02 MAN &amp; WAN Equip &amp; Svcs\PREP\Addendum\Addendum 2\"/>
    </mc:Choice>
  </mc:AlternateContent>
  <xr:revisionPtr revIDLastSave="0" documentId="13_ncr:1_{FFA1BF19-B1E9-47AF-AA64-EFA0E7B558D7}" xr6:coauthVersionLast="36" xr6:coauthVersionMax="47" xr10:uidLastSave="{00000000-0000-0000-0000-000000000000}"/>
  <bookViews>
    <workbookView xWindow="-120" yWindow="-120" windowWidth="29040" windowHeight="15720" tabRatio="842" xr2:uid="{00000000-000D-0000-FFFF-FFFF00000000}"/>
  </bookViews>
  <sheets>
    <sheet name="Vendor Info" sheetId="3" r:id="rId1"/>
    <sheet name="Totals" sheetId="10" r:id="rId2"/>
    <sheet name="Ag Barn" sheetId="12" r:id="rId3"/>
    <sheet name="Linda Griffin" sheetId="14" r:id="rId4"/>
    <sheet name="Memorial Pathway Academy" sheetId="15" r:id="rId5"/>
    <sheet name="New Network Operations Center" sheetId="19" r:id="rId6"/>
    <sheet name="Walnut Glen" sheetId="18"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1" i="10" l="1"/>
  <c r="F92" i="10"/>
  <c r="F93" i="10"/>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22" i="19"/>
  <c r="D21" i="18"/>
  <c r="D20" i="18"/>
  <c r="D19" i="18"/>
  <c r="D18" i="18"/>
  <c r="D17" i="18"/>
  <c r="D16" i="18"/>
  <c r="D15" i="18"/>
  <c r="D14" i="18"/>
  <c r="D13" i="18"/>
  <c r="D12" i="18"/>
  <c r="D11" i="18"/>
  <c r="D10" i="18"/>
  <c r="D9" i="18"/>
  <c r="D8" i="18"/>
  <c r="D7" i="18"/>
  <c r="D6" i="18"/>
  <c r="D5" i="18"/>
  <c r="D21" i="19"/>
  <c r="D20" i="19"/>
  <c r="D19" i="19"/>
  <c r="D18" i="19"/>
  <c r="D17" i="19"/>
  <c r="D16" i="19"/>
  <c r="D15" i="19"/>
  <c r="D14" i="19"/>
  <c r="D13" i="19"/>
  <c r="D12" i="19"/>
  <c r="D11" i="19"/>
  <c r="D10" i="19"/>
  <c r="D9" i="19"/>
  <c r="D8" i="19"/>
  <c r="D7" i="19"/>
  <c r="D6" i="19"/>
  <c r="D5" i="19"/>
  <c r="D21" i="15"/>
  <c r="D20" i="15"/>
  <c r="D19" i="15"/>
  <c r="D18" i="15"/>
  <c r="D17" i="15"/>
  <c r="D16" i="15"/>
  <c r="D15" i="15"/>
  <c r="D14" i="15"/>
  <c r="D13" i="15"/>
  <c r="D12" i="15"/>
  <c r="D11" i="15"/>
  <c r="D10" i="15"/>
  <c r="D9" i="15"/>
  <c r="D8" i="15"/>
  <c r="D7" i="15"/>
  <c r="D6" i="15"/>
  <c r="D5" i="15"/>
  <c r="D21" i="14"/>
  <c r="D20" i="14"/>
  <c r="D19" i="14"/>
  <c r="D18" i="14"/>
  <c r="D17" i="14"/>
  <c r="D16" i="14"/>
  <c r="D15" i="14"/>
  <c r="D14" i="14"/>
  <c r="D13" i="14"/>
  <c r="D12" i="14"/>
  <c r="D11" i="14"/>
  <c r="D10" i="14"/>
  <c r="D9" i="14"/>
  <c r="D8" i="14"/>
  <c r="D7" i="14"/>
  <c r="D6" i="14"/>
  <c r="D5" i="14"/>
  <c r="D6" i="12"/>
  <c r="D7" i="12"/>
  <c r="D8" i="12"/>
  <c r="D9" i="12"/>
  <c r="D10" i="12"/>
  <c r="D11" i="12"/>
  <c r="D12" i="12"/>
  <c r="D13" i="12"/>
  <c r="D14" i="12"/>
  <c r="D15" i="12"/>
  <c r="D16" i="12"/>
  <c r="D17" i="12"/>
  <c r="D18" i="12"/>
  <c r="D19" i="12"/>
  <c r="D20" i="12"/>
  <c r="D21" i="12"/>
  <c r="D5" i="12"/>
  <c r="B21" i="18"/>
  <c r="A21" i="18"/>
  <c r="B20" i="18"/>
  <c r="A20" i="18"/>
  <c r="B19" i="18"/>
  <c r="A19" i="18"/>
  <c r="B18" i="18"/>
  <c r="A18" i="18"/>
  <c r="B17" i="18"/>
  <c r="A17" i="18"/>
  <c r="B16" i="18"/>
  <c r="A16" i="18"/>
  <c r="B15" i="18"/>
  <c r="A15" i="18"/>
  <c r="B14" i="18"/>
  <c r="A14" i="18"/>
  <c r="B13" i="18"/>
  <c r="A13" i="18"/>
  <c r="B12" i="18"/>
  <c r="A12" i="18"/>
  <c r="B11" i="18"/>
  <c r="A11" i="18"/>
  <c r="B10" i="18"/>
  <c r="A10" i="18"/>
  <c r="B9" i="18"/>
  <c r="A9" i="18"/>
  <c r="B8" i="18"/>
  <c r="A8" i="18"/>
  <c r="B7" i="18"/>
  <c r="A7" i="18"/>
  <c r="B6" i="18"/>
  <c r="A6" i="18"/>
  <c r="B5" i="18"/>
  <c r="A5" i="18"/>
  <c r="B21" i="19"/>
  <c r="A21" i="19"/>
  <c r="B20" i="19"/>
  <c r="A20" i="19"/>
  <c r="B19" i="19"/>
  <c r="A19" i="19"/>
  <c r="B18" i="19"/>
  <c r="A18" i="19"/>
  <c r="B17" i="19"/>
  <c r="A17" i="19"/>
  <c r="B16" i="19"/>
  <c r="A16" i="19"/>
  <c r="B15" i="19"/>
  <c r="A15" i="19"/>
  <c r="B14" i="19"/>
  <c r="A14" i="19"/>
  <c r="B13" i="19"/>
  <c r="A13" i="19"/>
  <c r="B12" i="19"/>
  <c r="A12" i="19"/>
  <c r="B11" i="19"/>
  <c r="A11" i="19"/>
  <c r="B10" i="19"/>
  <c r="A10" i="19"/>
  <c r="B9" i="19"/>
  <c r="A9" i="19"/>
  <c r="B8" i="19"/>
  <c r="A8" i="19"/>
  <c r="B7" i="19"/>
  <c r="A7" i="19"/>
  <c r="B6" i="19"/>
  <c r="A6" i="19"/>
  <c r="B5" i="19"/>
  <c r="A5" i="19"/>
  <c r="B21" i="15"/>
  <c r="A21" i="15"/>
  <c r="B20" i="15"/>
  <c r="A20" i="15"/>
  <c r="B19" i="15"/>
  <c r="A19" i="15"/>
  <c r="B18" i="15"/>
  <c r="A18" i="15"/>
  <c r="B17" i="15"/>
  <c r="A17" i="15"/>
  <c r="B16" i="15"/>
  <c r="A16" i="15"/>
  <c r="B15" i="15"/>
  <c r="A15" i="15"/>
  <c r="B14" i="15"/>
  <c r="A14" i="15"/>
  <c r="B13" i="15"/>
  <c r="A13" i="15"/>
  <c r="B12" i="15"/>
  <c r="A12" i="15"/>
  <c r="B11" i="15"/>
  <c r="A11" i="15"/>
  <c r="B10" i="15"/>
  <c r="A10" i="15"/>
  <c r="B9" i="15"/>
  <c r="A9" i="15"/>
  <c r="B8" i="15"/>
  <c r="A8" i="15"/>
  <c r="B7" i="15"/>
  <c r="A7" i="15"/>
  <c r="B6" i="15"/>
  <c r="A6" i="15"/>
  <c r="B5" i="15"/>
  <c r="A5" i="15"/>
  <c r="B21" i="14"/>
  <c r="A21" i="14"/>
  <c r="B20" i="14"/>
  <c r="A20" i="14"/>
  <c r="B19" i="14"/>
  <c r="A19" i="14"/>
  <c r="B18" i="14"/>
  <c r="A18" i="14"/>
  <c r="B17" i="14"/>
  <c r="A17" i="14"/>
  <c r="B16" i="14"/>
  <c r="A16" i="14"/>
  <c r="B15" i="14"/>
  <c r="A15" i="14"/>
  <c r="B14" i="14"/>
  <c r="A14" i="14"/>
  <c r="B13" i="14"/>
  <c r="A13" i="14"/>
  <c r="B12" i="14"/>
  <c r="A12" i="14"/>
  <c r="B11" i="14"/>
  <c r="A11" i="14"/>
  <c r="B10" i="14"/>
  <c r="A10" i="14"/>
  <c r="B9" i="14"/>
  <c r="A9" i="14"/>
  <c r="B8" i="14"/>
  <c r="A8" i="14"/>
  <c r="B7" i="14"/>
  <c r="A7" i="14"/>
  <c r="B6" i="14"/>
  <c r="A6" i="14"/>
  <c r="B5" i="14"/>
  <c r="A5" i="14"/>
  <c r="B21" i="12"/>
  <c r="B20" i="12"/>
  <c r="B19" i="12"/>
  <c r="B18" i="12"/>
  <c r="B17" i="12"/>
  <c r="B16" i="12"/>
  <c r="B15" i="12"/>
  <c r="B14" i="12"/>
  <c r="B13" i="12"/>
  <c r="B12" i="12"/>
  <c r="B11" i="12"/>
  <c r="B10" i="12"/>
  <c r="B9" i="12"/>
  <c r="B8" i="12"/>
  <c r="B7" i="12"/>
  <c r="B6" i="12"/>
  <c r="A6" i="12"/>
  <c r="A7" i="12"/>
  <c r="A8" i="12"/>
  <c r="A9" i="12"/>
  <c r="A10" i="12"/>
  <c r="A11" i="12"/>
  <c r="A12" i="12"/>
  <c r="A13" i="12"/>
  <c r="A14" i="12"/>
  <c r="A15" i="12"/>
  <c r="A16" i="12"/>
  <c r="A17" i="12"/>
  <c r="A18" i="12"/>
  <c r="A19" i="12"/>
  <c r="A20" i="12"/>
  <c r="A21" i="12"/>
  <c r="B5" i="12"/>
  <c r="A5" i="12"/>
  <c r="E6" i="10" l="1"/>
  <c r="E7" i="10"/>
  <c r="E8" i="10"/>
  <c r="E9" i="10"/>
  <c r="E10" i="10"/>
  <c r="E11" i="10"/>
  <c r="E12" i="10"/>
  <c r="E13" i="10"/>
  <c r="E14" i="10"/>
  <c r="E15" i="10"/>
  <c r="E16" i="10"/>
  <c r="E17" i="10"/>
  <c r="E18" i="10"/>
  <c r="E19" i="10"/>
  <c r="E20" i="10"/>
  <c r="E21" i="10"/>
  <c r="E5" i="10"/>
  <c r="E23" i="10"/>
  <c r="F23" i="10" s="1"/>
  <c r="E24" i="10"/>
  <c r="F24" i="10" s="1"/>
  <c r="E25" i="10"/>
  <c r="F25" i="10" s="1"/>
  <c r="E26" i="10"/>
  <c r="F26" i="10" s="1"/>
  <c r="E27" i="10"/>
  <c r="F27" i="10" s="1"/>
  <c r="E28" i="10"/>
  <c r="E29" i="10"/>
  <c r="E30" i="10"/>
  <c r="F30" i="10" s="1"/>
  <c r="E31" i="10"/>
  <c r="F31" i="10" s="1"/>
  <c r="E32" i="10"/>
  <c r="F32" i="10" s="1"/>
  <c r="E33" i="10"/>
  <c r="F33" i="10" s="1"/>
  <c r="E34" i="10"/>
  <c r="F34" i="10" s="1"/>
  <c r="E35" i="10"/>
  <c r="E36" i="10"/>
  <c r="F36" i="10" s="1"/>
  <c r="E37" i="10"/>
  <c r="F37" i="10" s="1"/>
  <c r="E38" i="10"/>
  <c r="F38" i="10" s="1"/>
  <c r="E39" i="10"/>
  <c r="F39" i="10" s="1"/>
  <c r="E40" i="10"/>
  <c r="F40" i="10" s="1"/>
  <c r="E41" i="10"/>
  <c r="F41" i="10" s="1"/>
  <c r="E42" i="10"/>
  <c r="F42" i="10" s="1"/>
  <c r="E43" i="10"/>
  <c r="F43" i="10" s="1"/>
  <c r="E44" i="10"/>
  <c r="E45" i="10"/>
  <c r="E46" i="10"/>
  <c r="F46" i="10" s="1"/>
  <c r="E47" i="10"/>
  <c r="F47" i="10" s="1"/>
  <c r="E48" i="10"/>
  <c r="E49" i="10"/>
  <c r="F49" i="10" s="1"/>
  <c r="E50" i="10"/>
  <c r="F50" i="10" s="1"/>
  <c r="E51" i="10"/>
  <c r="F51" i="10" s="1"/>
  <c r="E52" i="10"/>
  <c r="F52" i="10" s="1"/>
  <c r="E53" i="10"/>
  <c r="F53" i="10" s="1"/>
  <c r="E54" i="10"/>
  <c r="F54" i="10" s="1"/>
  <c r="E55" i="10"/>
  <c r="F55" i="10" s="1"/>
  <c r="E56" i="10"/>
  <c r="F56" i="10" s="1"/>
  <c r="E57" i="10"/>
  <c r="F57" i="10" s="1"/>
  <c r="E58" i="10"/>
  <c r="F58" i="10" s="1"/>
  <c r="E59" i="10"/>
  <c r="E60" i="10"/>
  <c r="F60" i="10" s="1"/>
  <c r="E61" i="10"/>
  <c r="F61" i="10" s="1"/>
  <c r="E62" i="10"/>
  <c r="F62" i="10" s="1"/>
  <c r="E63" i="10"/>
  <c r="F63" i="10" s="1"/>
  <c r="E64" i="10"/>
  <c r="F64" i="10" s="1"/>
  <c r="E65" i="10"/>
  <c r="F65" i="10" s="1"/>
  <c r="E66" i="10"/>
  <c r="E67" i="10"/>
  <c r="F67" i="10" s="1"/>
  <c r="E68" i="10"/>
  <c r="F68" i="10" s="1"/>
  <c r="E69" i="10"/>
  <c r="F69" i="10" s="1"/>
  <c r="E70" i="10"/>
  <c r="F70" i="10" s="1"/>
  <c r="E71" i="10"/>
  <c r="F71" i="10" s="1"/>
  <c r="E72" i="10"/>
  <c r="F72" i="10" s="1"/>
  <c r="E73" i="10"/>
  <c r="F73" i="10" s="1"/>
  <c r="E74" i="10"/>
  <c r="F74" i="10" s="1"/>
  <c r="E75" i="10"/>
  <c r="F75" i="10" s="1"/>
  <c r="E76" i="10"/>
  <c r="E77" i="10"/>
  <c r="E78" i="10"/>
  <c r="F78" i="10" s="1"/>
  <c r="E79" i="10"/>
  <c r="F79" i="10" s="1"/>
  <c r="E80" i="10"/>
  <c r="F80" i="10" s="1"/>
  <c r="E81" i="10"/>
  <c r="F81" i="10" s="1"/>
  <c r="E82" i="10"/>
  <c r="F82" i="10" s="1"/>
  <c r="E83" i="10"/>
  <c r="F83" i="10" s="1"/>
  <c r="E84" i="10"/>
  <c r="F84" i="10" s="1"/>
  <c r="E85" i="10"/>
  <c r="F85" i="10" s="1"/>
  <c r="E86" i="10"/>
  <c r="F86" i="10" s="1"/>
  <c r="E87" i="10"/>
  <c r="F87" i="10" s="1"/>
  <c r="E88" i="10"/>
  <c r="F88" i="10" s="1"/>
  <c r="E89" i="10"/>
  <c r="F89" i="10" s="1"/>
  <c r="E90" i="10"/>
  <c r="F90" i="10" s="1"/>
  <c r="E22" i="10"/>
  <c r="F22" i="10" s="1"/>
  <c r="F77" i="10"/>
  <c r="F76" i="10"/>
  <c r="F66" i="10"/>
  <c r="F59" i="10"/>
  <c r="F48" i="10"/>
  <c r="F45" i="10"/>
  <c r="F44" i="10"/>
  <c r="F35" i="10"/>
  <c r="F29" i="10"/>
  <c r="F28" i="10"/>
  <c r="F96" i="19"/>
  <c r="F22" i="19"/>
  <c r="F23" i="19"/>
  <c r="F24" i="19"/>
  <c r="F25" i="19"/>
  <c r="F26" i="19"/>
  <c r="F27" i="19"/>
  <c r="F28" i="19"/>
  <c r="F29" i="19"/>
  <c r="F30" i="19"/>
  <c r="F31" i="19"/>
  <c r="F32" i="19"/>
  <c r="F33" i="19"/>
  <c r="F34" i="19"/>
  <c r="F35" i="19"/>
  <c r="F36" i="19"/>
  <c r="F37" i="19"/>
  <c r="F38" i="19"/>
  <c r="F39" i="19"/>
  <c r="F40" i="19"/>
  <c r="F41" i="19"/>
  <c r="F42" i="19"/>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6" i="19" l="1"/>
  <c r="F6" i="18"/>
  <c r="F6" i="15"/>
  <c r="F6" i="14"/>
  <c r="F6" i="12"/>
  <c r="F6" i="10"/>
  <c r="F19" i="14" l="1"/>
  <c r="F27" i="18"/>
  <c r="F21" i="18"/>
  <c r="F20" i="18"/>
  <c r="F19" i="18"/>
  <c r="F18" i="18"/>
  <c r="F17" i="18"/>
  <c r="F16" i="18"/>
  <c r="F15" i="18"/>
  <c r="F14" i="18"/>
  <c r="F13" i="18"/>
  <c r="F12" i="18"/>
  <c r="F11" i="18"/>
  <c r="F10" i="18"/>
  <c r="F9" i="18"/>
  <c r="F8" i="18"/>
  <c r="F7" i="18"/>
  <c r="F5" i="18"/>
  <c r="F21" i="19"/>
  <c r="F20" i="19"/>
  <c r="F19" i="19"/>
  <c r="F18" i="19"/>
  <c r="F17" i="19"/>
  <c r="F16" i="19"/>
  <c r="F15" i="19"/>
  <c r="F14" i="19"/>
  <c r="F13" i="19"/>
  <c r="F12" i="19"/>
  <c r="F11" i="19"/>
  <c r="F10" i="19"/>
  <c r="F9" i="19"/>
  <c r="F8" i="19"/>
  <c r="F7" i="19"/>
  <c r="F5" i="19"/>
  <c r="F27" i="15"/>
  <c r="F21" i="15"/>
  <c r="F20" i="15"/>
  <c r="F19" i="15"/>
  <c r="F18" i="15"/>
  <c r="F17" i="15"/>
  <c r="F16" i="15"/>
  <c r="F15" i="15"/>
  <c r="F14" i="15"/>
  <c r="F13" i="15"/>
  <c r="F12" i="15"/>
  <c r="F11" i="15"/>
  <c r="F10" i="15"/>
  <c r="F9" i="15"/>
  <c r="F8" i="15"/>
  <c r="F7" i="15"/>
  <c r="F5" i="15"/>
  <c r="F27" i="14"/>
  <c r="F21" i="14"/>
  <c r="F20" i="14"/>
  <c r="F18" i="14"/>
  <c r="F17" i="14"/>
  <c r="F16" i="14"/>
  <c r="F15" i="14"/>
  <c r="F14" i="14"/>
  <c r="F13" i="14"/>
  <c r="F12" i="14"/>
  <c r="F11" i="14"/>
  <c r="F10" i="14"/>
  <c r="F9" i="14"/>
  <c r="F8" i="14"/>
  <c r="F7" i="14"/>
  <c r="F5" i="14"/>
  <c r="F27" i="12"/>
  <c r="F21" i="12"/>
  <c r="F20" i="12"/>
  <c r="F19" i="12"/>
  <c r="F18" i="12"/>
  <c r="F17" i="12"/>
  <c r="F16" i="12"/>
  <c r="F15" i="12"/>
  <c r="F14" i="12"/>
  <c r="F13" i="12"/>
  <c r="F12" i="12"/>
  <c r="F11" i="12"/>
  <c r="F10" i="12"/>
  <c r="F9" i="12"/>
  <c r="F8" i="12"/>
  <c r="F7" i="12"/>
  <c r="F5" i="12"/>
  <c r="F95" i="19" l="1"/>
  <c r="F97" i="19" s="1"/>
  <c r="F26" i="18"/>
  <c r="F28" i="18" s="1"/>
  <c r="F26" i="15"/>
  <c r="F28" i="15" s="1"/>
  <c r="F26" i="14"/>
  <c r="F28" i="14" s="1"/>
  <c r="F26" i="12"/>
  <c r="F28" i="12" s="1"/>
  <c r="F14" i="10" l="1"/>
  <c r="F15" i="10"/>
  <c r="F16" i="10"/>
  <c r="F17" i="10"/>
  <c r="F18" i="10"/>
  <c r="F7" i="10"/>
  <c r="F8" i="10"/>
  <c r="F9" i="10"/>
  <c r="F10" i="10"/>
  <c r="F11" i="10"/>
  <c r="F12" i="10"/>
  <c r="F96" i="10" l="1"/>
  <c r="F21" i="10" l="1"/>
  <c r="F20" i="10"/>
  <c r="F19" i="10"/>
  <c r="F13" i="10"/>
  <c r="F5" i="10"/>
  <c r="F95" i="10" l="1"/>
  <c r="F97" i="10" s="1"/>
</calcChain>
</file>

<file path=xl/sharedStrings.xml><?xml version="1.0" encoding="utf-8"?>
<sst xmlns="http://schemas.openxmlformats.org/spreadsheetml/2006/main" count="425" uniqueCount="191">
  <si>
    <t>Part Number</t>
  </si>
  <si>
    <t>Description</t>
  </si>
  <si>
    <t>Qty</t>
  </si>
  <si>
    <t>PI-LFAS-T (or equivalent)</t>
  </si>
  <si>
    <t>Prime Infrastructure Lifecycle &amp; Assurance Term - Smart Lic</t>
  </si>
  <si>
    <t>PI-LFAS-AP-T-5Y (or equivalent)</t>
  </si>
  <si>
    <t>PI Dev Lic for Lifecycle &amp; Assurance Term 5Y</t>
  </si>
  <si>
    <t>NETWORK-PNP- LIC (or equivalent)</t>
  </si>
  <si>
    <t>Network Plug-n-Play Connect for zero-touch device deployment</t>
  </si>
  <si>
    <t>Proposal is due by:</t>
  </si>
  <si>
    <t>Request for Proposal</t>
  </si>
  <si>
    <t>Garland Independent School District</t>
  </si>
  <si>
    <t>501 S. Jupiter</t>
  </si>
  <si>
    <t>Garland, Texas 75042</t>
  </si>
  <si>
    <t>PROPOSING COMPANY CONTACT INFORMATION</t>
  </si>
  <si>
    <t>Company Name:</t>
  </si>
  <si>
    <t>Company Address:</t>
  </si>
  <si>
    <t>Company City, State, Zip Code:</t>
  </si>
  <si>
    <t>Primary Contact Name:</t>
  </si>
  <si>
    <t>Primary Contact Title:</t>
  </si>
  <si>
    <t>Primary Contact Telephone No:</t>
  </si>
  <si>
    <t>Primary Contact E-Mail Address:</t>
  </si>
  <si>
    <t>Primary Contact Physical Address:</t>
  </si>
  <si>
    <t>Primary Contact City, State, Zip Code:</t>
  </si>
  <si>
    <t>Installation/Project Mgt</t>
  </si>
  <si>
    <t>Configuration of Equipment, Installation and testing of equipment &amp; User acceptance testing</t>
  </si>
  <si>
    <t> Project Management &amp; Network Documentation</t>
  </si>
  <si>
    <t> Network / Engineering Design</t>
  </si>
  <si>
    <t>Service Duration (Months)</t>
  </si>
  <si>
    <t>Unit List Price</t>
  </si>
  <si>
    <t>Unit Net Price</t>
  </si>
  <si>
    <t>Equipment Total</t>
  </si>
  <si>
    <t>Installation Total</t>
  </si>
  <si>
    <t>Grand Total</t>
  </si>
  <si>
    <t>Master Price Estimate</t>
  </si>
  <si>
    <t>C9K-PWR-650WAC-R (or equivalent)</t>
  </si>
  <si>
    <t>650W AC Config 4 Power Supply front to back cooling</t>
  </si>
  <si>
    <t>C9K-PWR-650WAC-R/2 (or equivalent)</t>
  </si>
  <si>
    <t>C9K-T1-FANTRAY (or equivalent)</t>
  </si>
  <si>
    <t>Catalyst 9500 Type 4 front to back cooling Fan</t>
  </si>
  <si>
    <t>C9500-NW-A (or equivalent)</t>
  </si>
  <si>
    <t>C9500 Network Stack, Advantage</t>
  </si>
  <si>
    <t>C9K-F1-SSD-240G (or equivalent)</t>
  </si>
  <si>
    <t>Cisco pluggable SSD storage</t>
  </si>
  <si>
    <t>SFP-10G-ER-S= (or equivalent)</t>
  </si>
  <si>
    <t>10GBASE-ER SFP module</t>
  </si>
  <si>
    <t>SFP-H10GB-CU1M (or equivalent)</t>
  </si>
  <si>
    <t>Twinax cable, passive, 30AWG cable assembly, 1M</t>
  </si>
  <si>
    <t>QSFP 100GE CU1M (or equivalent)</t>
  </si>
  <si>
    <t>100GBASE-CR4 Passive Copper Cable, 1M</t>
  </si>
  <si>
    <t>Ag Barn Estimate</t>
  </si>
  <si>
    <t>Linda Griffin Estimate</t>
  </si>
  <si>
    <t>Memorial Pathway Academy Estimate</t>
  </si>
  <si>
    <t>Walnut Glen Estimate</t>
  </si>
  <si>
    <t>N9K-C9508</t>
  </si>
  <si>
    <t>Nexus 9508 Chassis with 8 linecard slots</t>
  </si>
  <si>
    <t>CON-SNTP-N9508</t>
  </si>
  <si>
    <t>SNTC-24X7X4 Nexus 9508 Chassis w</t>
  </si>
  <si>
    <t>NXOS-CS-10.5.2F</t>
  </si>
  <si>
    <t>Nexus 9300, 9500, 9800 NX-OS SW 10.5.2 (64bit) Cisco Silicon</t>
  </si>
  <si>
    <t>N9K-C9500-ACK</t>
  </si>
  <si>
    <t>Nexus 9500 Accessory Kit</t>
  </si>
  <si>
    <t>MODE-NXOS</t>
  </si>
  <si>
    <t>Mode selection between ACI and NXOS</t>
  </si>
  <si>
    <t>N9K-C9508-FAN</t>
  </si>
  <si>
    <t>Fan Tray for Nexus 9508 chassis, Port-side Intake</t>
  </si>
  <si>
    <t>N9K-PAC-3000W-B</t>
  </si>
  <si>
    <t>Nexus 9500 3000W AC PS, Port-side Intake</t>
  </si>
  <si>
    <t>CAB-C19-CBN</t>
  </si>
  <si>
    <t>Cabinet Jumper Power Cord, 250 VAC 16A, C20-C19 Connectors</t>
  </si>
  <si>
    <t>DCN-OTHER</t>
  </si>
  <si>
    <t>Select if this product will NOT be used for AI Applications</t>
  </si>
  <si>
    <t>N9K-SC-A</t>
  </si>
  <si>
    <t>System Controller for Nexus 9500</t>
  </si>
  <si>
    <t>N9K-C9508-FM-E2</t>
  </si>
  <si>
    <t>Fabric Module for N9508 with 100G support, ACI and NX-OS</t>
  </si>
  <si>
    <t>N9K-C9500-RMK</t>
  </si>
  <si>
    <t>Nexus 9500 Rack Mount Kit</t>
  </si>
  <si>
    <t>N9K-C9500-LC-CV</t>
  </si>
  <si>
    <t>Nexus 9500 Linecard slot cover</t>
  </si>
  <si>
    <t>N9K-C9500-P-CV</t>
  </si>
  <si>
    <t>Nexus 9500 Power Supply slot cover</t>
  </si>
  <si>
    <t>N9K-C9508-FM-CV</t>
  </si>
  <si>
    <t>Nexus 9508 Fabric Module slot cover</t>
  </si>
  <si>
    <t>N9K-SUP-B+</t>
  </si>
  <si>
    <t>Supervisor B+ for Nexus 9500</t>
  </si>
  <si>
    <t>N9K-X9736C-FX3</t>
  </si>
  <si>
    <t>Nexus 9500 36p 100G NX-OS Agg, ACI Spine, MACSec line card</t>
  </si>
  <si>
    <t>N9K-X97160YC-EX</t>
  </si>
  <si>
    <t>Nexus 9500 NX-OS linecard, 48p 10G/25G with 4p 100G QSFP28</t>
  </si>
  <si>
    <t>NXOS-SLP-INFO-9K</t>
  </si>
  <si>
    <t>Info PID for Smart Licensing using Policy for N9K</t>
  </si>
  <si>
    <t>C1A1TN9500M816-5Y</t>
  </si>
  <si>
    <t>DCN Advantage Term N9500 M8/M16, 5Y</t>
  </si>
  <si>
    <t>DCN-ADOPT-BAS</t>
  </si>
  <si>
    <t>Nexus(DCN) - Virtual adopt session http://cs.co/requestCSS</t>
  </si>
  <si>
    <t>SW-OTHER</t>
  </si>
  <si>
    <t>SVS-B-N9K-ADV-M816</t>
  </si>
  <si>
    <t>EMBEDDED SOLN SUPPORT SWSS FOR NEXUS 9K</t>
  </si>
  <si>
    <t>QSFP-100G-AOC5M=</t>
  </si>
  <si>
    <t>100GBASE QSFP Active Optical Cable, 5m</t>
  </si>
  <si>
    <t>SFP-H10GB-CU5M=</t>
  </si>
  <si>
    <t>10GBASE-CU SFP+ Cable 5 Meter</t>
  </si>
  <si>
    <t>QSFP-100G-SR1.2=</t>
  </si>
  <si>
    <t>100G SR1.2 BiDi QSFP Transceiver, LC, 100m OM4 MMF</t>
  </si>
  <si>
    <t>SFP-25G-SR-S=</t>
  </si>
  <si>
    <t>25GBASE-SR SFP Module</t>
  </si>
  <si>
    <t>C9606R</t>
  </si>
  <si>
    <t>Cisco Catalyst 9600 Series 6 Slot Chassis</t>
  </si>
  <si>
    <t>CON-SSSNT-C9606R</t>
  </si>
  <si>
    <t>SOLN SUPP 8X5XNBD Cisco Catalyst 9600</t>
  </si>
  <si>
    <t>C9600-DNA-A-5Y</t>
  </si>
  <si>
    <t>Cisco Catalyst 9600 DNA Advantage 5 Year License</t>
  </si>
  <si>
    <t>CON-SSTCM-C96A</t>
  </si>
  <si>
    <t>SOLN SUPP SW SUBCisco Catalyst 9600</t>
  </si>
  <si>
    <t>C9600X-SUP-2</t>
  </si>
  <si>
    <t>Cisco Catalyst 9600 Series Supervisor 2 Module</t>
  </si>
  <si>
    <t>C9K-F2-SSD-240GB</t>
  </si>
  <si>
    <t>Cisco Catalyst 9600 Series 240GB SSD Storage</t>
  </si>
  <si>
    <t>C9600X-SUP-2/2</t>
  </si>
  <si>
    <t>C9600-LC-40YL4CD</t>
  </si>
  <si>
    <t>Cisco Catalyst 9600 Series 40-Port 1/10/25/50G,2x200G,2x400G</t>
  </si>
  <si>
    <t>C9600X-LC-32CD</t>
  </si>
  <si>
    <t>Cisco Catalyst 9600 Series 30-Port 100G, 2-Port 400G</t>
  </si>
  <si>
    <t>QSFP-100G-SR4-S</t>
  </si>
  <si>
    <t>100GBASE SR4 QSFP Transceiver, MPO, 100m over OM4 MMF</t>
  </si>
  <si>
    <t>C9600-PWR-2KWAC</t>
  </si>
  <si>
    <t>Cisco Catalyst 9600 Series 2000W AC Power Supply</t>
  </si>
  <si>
    <t>C9300X-48HX-A</t>
  </si>
  <si>
    <t>Catalyst 9300 48-port mGig UPoE+, Network Advantage</t>
  </si>
  <si>
    <t>SSD-240G</t>
  </si>
  <si>
    <t>Cisco pluggable USB3.0 SSD storage</t>
  </si>
  <si>
    <t>STACK-T1-50CM</t>
  </si>
  <si>
    <t>50CM Type 1 Stacking Cable</t>
  </si>
  <si>
    <t>CAB-SPWR-30CM</t>
  </si>
  <si>
    <t>Catalyst Stack Power Cable 30 CM</t>
  </si>
  <si>
    <t>C9300-DNX-A-48-5Y</t>
  </si>
  <si>
    <t>C9300 Adv software subscription, 48P Copper, 5Yr Lic</t>
  </si>
  <si>
    <t>SFP-10G-SR-S=</t>
  </si>
  <si>
    <t>10GBASE-SR-S SFP Module</t>
  </si>
  <si>
    <t>QSFP-100G-AOC3M=</t>
  </si>
  <si>
    <t>100GBASE QSFP Active Optical Cable, 3m</t>
  </si>
  <si>
    <t>Twinax cable, passive, 30AWG cable assembly, 5M</t>
  </si>
  <si>
    <t>NETWORK-PNP- LIC</t>
  </si>
  <si>
    <t>SFP-10G-LR-S=</t>
  </si>
  <si>
    <t>10GBASE-LR-S= SFP module</t>
  </si>
  <si>
    <t>SFP-10G-ER-S=</t>
  </si>
  <si>
    <t>10GBASE-ER-S= SFP module</t>
  </si>
  <si>
    <t>CPAK-100G-LR4=</t>
  </si>
  <si>
    <t>CPAK-100G-LR4 Transceiver module, 10km SMF</t>
  </si>
  <si>
    <t>NCS2K-400G-BUN2-SK</t>
  </si>
  <si>
    <t xml:space="preserve"> 400G XPonder + 1XCFP2 WDM &amp; 100G client lic over 200G DWDM</t>
  </si>
  <si>
    <t>NCS2K-400GXP-L-K9</t>
  </si>
  <si>
    <t xml:space="preserve"> 400G CFP2 MR XP Licensed 100G Client bandwidth + 1 port WDM</t>
  </si>
  <si>
    <t>CON-SNT-NCS2K4GL</t>
  </si>
  <si>
    <t>SNTC-8X5XNBD 400G CFP2 MR XP Licensed 100G Client ban</t>
  </si>
  <si>
    <t xml:space="preserve">ONS-CFP2-WDM2 </t>
  </si>
  <si>
    <t>100G QPSK / 200G 16-QAM - WDM CFP2 Pluggable</t>
  </si>
  <si>
    <t>CON-SNT-ONS1CFP2</t>
  </si>
  <si>
    <t xml:space="preserve"> SNTC-8X5XNBD 100G QPSK / 200G 16-QAM - WDM CFP2 Plugg</t>
  </si>
  <si>
    <t>NCS2K-OTU4-UPG</t>
  </si>
  <si>
    <t xml:space="preserve"> SW License to enable extra OTU4 of Trunk BW Physical</t>
  </si>
  <si>
    <t xml:space="preserve">ONS-CFP2-BUN2-SK </t>
  </si>
  <si>
    <t>1x CFP2-WDM2 with 100G Client license</t>
  </si>
  <si>
    <t xml:space="preserve">QSFP-100G-SR4-S= </t>
  </si>
  <si>
    <t xml:space="preserve"> 100GBASE QSFP Active Optical Cable, 3m</t>
  </si>
  <si>
    <t>NCS2K-TNCS-2-K9</t>
  </si>
  <si>
    <t>NCS 2000 Transport Node Controller, version 2</t>
  </si>
  <si>
    <t>15216-EF-40-ODD</t>
  </si>
  <si>
    <t>ONS 15216 40-Channel Mux/DeMux Exposed Faceplate Patch Panel Odd</t>
  </si>
  <si>
    <t>NCS2006A-STRT-KIT</t>
  </si>
  <si>
    <t>NCS2006 Starter Kit contains 1ea SA, ECU, FTA, LCD, DDR, 2 ea AC</t>
  </si>
  <si>
    <t>ONS-SE-155-1510</t>
  </si>
  <si>
    <t>SFP - OC-3/STM-1, CWDM, 1510 nm, EXT</t>
  </si>
  <si>
    <t>New Network Operations Center Estimate</t>
  </si>
  <si>
    <t>Metropolitan Area Network and Wide Area Network Equipment and Services</t>
  </si>
  <si>
    <t>510-27-02</t>
  </si>
  <si>
    <t>C9500-24Y4C-A (or equivalent)</t>
  </si>
  <si>
    <t>Catalyst 9500 24x1/10/25G and 4-port 40/100G, Advantage C9500-24Y4C-A</t>
  </si>
  <si>
    <t>CON-SNT-C95024YA</t>
  </si>
  <si>
    <t>BAS 8X5XNBD Catalyst 9500 24x1/10/25G  and 4-port 40/100G, A</t>
  </si>
  <si>
    <t>CAB-N5K6A-NA</t>
  </si>
  <si>
    <t>Power Cord, 200/240V 6A North America</t>
  </si>
  <si>
    <t>S9500UK9-1718</t>
  </si>
  <si>
    <t>CAT9300/9400/9500/9600 UNIVERSAL</t>
  </si>
  <si>
    <t>C9500-DNA-24Y4C-A</t>
  </si>
  <si>
    <t>C9500 DNA Advantage, Term License</t>
  </si>
  <si>
    <t>C9500-DNA-L-A-5Y</t>
  </si>
  <si>
    <t>DNA Advantage 5 Year License</t>
  </si>
  <si>
    <t>Tuesday, December 1, 2026</t>
  </si>
  <si>
    <t>Enable editing at the top. Enter pricing on the "Totals" tab in "Column D". Enter Installation price total by site on each tab in "Column F" highlighted in blue. All other tabs are locked and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</si>
</sst>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1"/>
      <color theme="1"/>
      <name val="Calibri"/>
      <family val="2"/>
      <scheme val="minor"/>
    </font>
    <font>
      <sz val="11"/>
      <color indexed="8"/>
      <name val="Calibri"/>
      <family val="2"/>
      <scheme val="minor"/>
    </font>
    <font>
      <b/>
      <sz val="16"/>
      <color indexed="8"/>
      <name val="Helvetica"/>
      <family val="2"/>
    </font>
    <font>
      <sz val="9"/>
      <color indexed="8"/>
      <name val="Helvetica"/>
      <family val="2"/>
    </font>
    <font>
      <b/>
      <sz val="9"/>
      <color indexed="8"/>
      <name val="Helvetica"/>
      <family val="2"/>
    </font>
    <font>
      <sz val="9"/>
      <name val="Helvetica"/>
      <family val="2"/>
    </font>
    <font>
      <b/>
      <sz val="9"/>
      <name val="Helvetica"/>
      <family val="2"/>
    </font>
    <font>
      <sz val="11"/>
      <color rgb="FF000000"/>
      <name val="Calibri"/>
      <family val="2"/>
      <charset val="1"/>
    </font>
    <font>
      <sz val="9"/>
      <color theme="1"/>
      <name val="Helvetica"/>
      <family val="2"/>
    </font>
    <font>
      <sz val="9"/>
      <color rgb="FF000000"/>
      <name val="Helvetica"/>
      <family val="2"/>
    </font>
    <font>
      <b/>
      <sz val="11"/>
      <color indexed="8"/>
      <name val="Calibri"/>
      <family val="2"/>
      <scheme val="minor"/>
    </font>
    <font>
      <sz val="11"/>
      <color theme="1"/>
      <name val="Calibri"/>
      <family val="2"/>
      <scheme val="minor"/>
    </font>
    <font>
      <b/>
      <sz val="14"/>
      <color rgb="FF000000"/>
      <name val="Calibri"/>
      <family val="2"/>
      <charset val="1"/>
    </font>
    <font>
      <b/>
      <sz val="11"/>
      <color rgb="FF000000"/>
      <name val="Calibri"/>
      <family val="2"/>
      <charset val="1"/>
    </font>
    <font>
      <u/>
      <sz val="11"/>
      <color rgb="FF0563C1"/>
      <name val="Calibri"/>
      <family val="2"/>
      <charset val="1"/>
    </font>
    <font>
      <b/>
      <sz val="11"/>
      <name val="Calibri"/>
      <family val="2"/>
      <charset val="1"/>
    </font>
    <font>
      <b/>
      <sz val="11"/>
      <color rgb="FFFF0000"/>
      <name val="Calibri"/>
      <family val="2"/>
      <charset val="1"/>
    </font>
    <font>
      <b/>
      <sz val="12"/>
      <color rgb="FF000000"/>
      <name val="Calibri"/>
      <family val="2"/>
      <charset val="1"/>
    </font>
    <font>
      <sz val="9"/>
      <color rgb="FF212121"/>
      <name val="Helvetica"/>
      <family val="2"/>
    </font>
    <font>
      <sz val="9"/>
      <color indexed="8"/>
      <name val="Helvetica"/>
    </font>
    <font>
      <sz val="9"/>
      <color rgb="FF000000"/>
      <name val="Helvetica"/>
    </font>
    <font>
      <sz val="9"/>
      <color theme="1"/>
      <name val="Helvetica"/>
    </font>
    <font>
      <b/>
      <sz val="24"/>
      <color rgb="FFFF0000"/>
      <name val="Calibri"/>
      <family val="2"/>
      <scheme val="minor"/>
    </font>
  </fonts>
  <fills count="10">
    <fill>
      <patternFill patternType="none"/>
    </fill>
    <fill>
      <patternFill patternType="gray125"/>
    </fill>
    <fill>
      <patternFill patternType="solid">
        <fgColor indexed="55"/>
      </patternFill>
    </fill>
    <fill>
      <patternFill patternType="solid">
        <fgColor theme="1"/>
        <bgColor indexed="64"/>
      </patternFill>
    </fill>
    <fill>
      <patternFill patternType="solid">
        <fgColor rgb="FFFFC000"/>
        <bgColor indexed="64"/>
      </patternFill>
    </fill>
    <fill>
      <patternFill patternType="solid">
        <fgColor rgb="FFFFFF00"/>
        <bgColor rgb="FFFFFF00"/>
      </patternFill>
    </fill>
    <fill>
      <patternFill patternType="solid">
        <fgColor theme="6" tint="0.79998168889431442"/>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s>
  <cellStyleXfs count="6">
    <xf numFmtId="0" fontId="0" fillId="0" borderId="0"/>
    <xf numFmtId="0" fontId="1" fillId="0" borderId="0"/>
    <xf numFmtId="44" fontId="1" fillId="0" borderId="0" applyFont="0" applyFill="0" applyBorder="0" applyAlignment="0" applyProtection="0"/>
    <xf numFmtId="0" fontId="7" fillId="0" borderId="0"/>
    <xf numFmtId="44" fontId="11" fillId="0" borderId="0" applyFont="0" applyFill="0" applyBorder="0" applyAlignment="0" applyProtection="0"/>
    <xf numFmtId="0" fontId="14" fillId="0" borderId="0" applyBorder="0" applyProtection="0"/>
  </cellStyleXfs>
  <cellXfs count="53">
    <xf numFmtId="0" fontId="0" fillId="0" borderId="0" xfId="0"/>
    <xf numFmtId="0" fontId="1" fillId="0" borderId="0" xfId="1"/>
    <xf numFmtId="0" fontId="3" fillId="0" borderId="0" xfId="1" applyFont="1" applyAlignment="1">
      <alignmen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3" xfId="1" applyFont="1" applyFill="1" applyBorder="1" applyAlignment="1">
      <alignment horizontal="center" vertical="center" wrapText="1"/>
    </xf>
    <xf numFmtId="0" fontId="5" fillId="0" borderId="0" xfId="0" applyFont="1" applyAlignment="1">
      <alignment horizontal="left" vertical="top" wrapText="1"/>
    </xf>
    <xf numFmtId="1" fontId="4" fillId="0" borderId="1" xfId="1" applyNumberFormat="1" applyFont="1" applyBorder="1" applyAlignment="1">
      <alignment horizontal="center" vertical="center" wrapText="1"/>
    </xf>
    <xf numFmtId="1" fontId="4" fillId="0" borderId="0" xfId="1" applyNumberFormat="1" applyFont="1" applyAlignment="1">
      <alignment horizontal="center" vertical="center" wrapText="1"/>
    </xf>
    <xf numFmtId="0" fontId="10" fillId="0" borderId="0" xfId="1" applyFont="1"/>
    <xf numFmtId="0" fontId="6" fillId="0" borderId="0" xfId="0" applyFont="1" applyAlignment="1">
      <alignment horizontal="left" vertical="top" wrapText="1"/>
    </xf>
    <xf numFmtId="0" fontId="13" fillId="5" borderId="1" xfId="0" applyFont="1" applyFill="1" applyBorder="1" applyAlignment="1">
      <alignment horizontal="center"/>
    </xf>
    <xf numFmtId="0" fontId="13" fillId="0" borderId="1" xfId="0" applyFont="1" applyBorder="1" applyAlignment="1">
      <alignment horizontal="center"/>
    </xf>
    <xf numFmtId="44" fontId="0" fillId="0" borderId="1" xfId="4" applyFont="1" applyBorder="1" applyAlignment="1" applyProtection="1"/>
    <xf numFmtId="0" fontId="15" fillId="5" borderId="1" xfId="5" applyFont="1" applyFill="1" applyBorder="1" applyAlignment="1" applyProtection="1">
      <alignment horizontal="left"/>
    </xf>
    <xf numFmtId="0" fontId="16" fillId="0" borderId="1" xfId="0" applyFont="1" applyBorder="1" applyAlignment="1">
      <alignment horizontal="center"/>
    </xf>
    <xf numFmtId="0" fontId="0" fillId="0" borderId="1" xfId="0" applyBorder="1"/>
    <xf numFmtId="0" fontId="17" fillId="0" borderId="1" xfId="0" applyFont="1" applyBorder="1" applyAlignment="1">
      <alignment horizontal="center"/>
    </xf>
    <xf numFmtId="0" fontId="17" fillId="0" borderId="1" xfId="0" applyFont="1" applyBorder="1" applyAlignment="1">
      <alignment horizontal="center" vertical="center"/>
    </xf>
    <xf numFmtId="0" fontId="15" fillId="0" borderId="1" xfId="5" applyFont="1" applyBorder="1" applyAlignment="1" applyProtection="1">
      <alignment horizontal="center"/>
    </xf>
    <xf numFmtId="0" fontId="0" fillId="0" borderId="1" xfId="0" applyBorder="1" applyAlignment="1">
      <alignment horizontal="right"/>
    </xf>
    <xf numFmtId="0" fontId="5" fillId="0" borderId="8" xfId="0" applyFont="1" applyBorder="1" applyAlignment="1">
      <alignment horizontal="left" vertical="top" wrapText="1"/>
    </xf>
    <xf numFmtId="0" fontId="18" fillId="0" borderId="7" xfId="0" applyFont="1" applyBorder="1" applyAlignment="1">
      <alignment wrapText="1"/>
    </xf>
    <xf numFmtId="0" fontId="18" fillId="0" borderId="7" xfId="0" applyFont="1" applyBorder="1"/>
    <xf numFmtId="0" fontId="4" fillId="0" borderId="1" xfId="1" applyFont="1" applyBorder="1" applyAlignment="1">
      <alignment horizontal="center" vertical="center" wrapText="1"/>
    </xf>
    <xf numFmtId="0" fontId="3" fillId="0" borderId="1" xfId="1" applyFont="1" applyBorder="1" applyAlignment="1">
      <alignment horizontal="center" vertical="center" wrapText="1"/>
    </xf>
    <xf numFmtId="1" fontId="4" fillId="3" borderId="1" xfId="1" applyNumberFormat="1" applyFont="1" applyFill="1" applyBorder="1" applyAlignment="1">
      <alignment horizontal="center" vertical="center" wrapText="1"/>
    </xf>
    <xf numFmtId="44" fontId="1" fillId="0" borderId="0" xfId="4" applyFont="1"/>
    <xf numFmtId="44" fontId="10" fillId="0" borderId="0" xfId="4" applyFont="1"/>
    <xf numFmtId="0" fontId="9" fillId="0" borderId="8" xfId="0" applyFont="1" applyBorder="1" applyAlignment="1">
      <alignment horizontal="left" vertical="top" wrapText="1"/>
    </xf>
    <xf numFmtId="0" fontId="5" fillId="0" borderId="1" xfId="1" applyFont="1" applyBorder="1" applyAlignment="1">
      <alignment horizontal="left" vertical="top" wrapText="1"/>
    </xf>
    <xf numFmtId="0" fontId="8" fillId="0" borderId="1" xfId="0" applyFont="1" applyBorder="1" applyAlignment="1">
      <alignment horizontal="left" vertical="top"/>
    </xf>
    <xf numFmtId="0" fontId="9" fillId="0" borderId="1" xfId="0" applyFont="1" applyBorder="1" applyAlignment="1">
      <alignment vertical="top"/>
    </xf>
    <xf numFmtId="0" fontId="19" fillId="7" borderId="1" xfId="1" applyFont="1" applyFill="1" applyBorder="1" applyAlignment="1">
      <alignment horizontal="left" vertical="top" wrapText="1"/>
    </xf>
    <xf numFmtId="0" fontId="20" fillId="0" borderId="10" xfId="0" applyFont="1" applyBorder="1" applyAlignment="1">
      <alignment horizontal="left" vertical="top" wrapText="1"/>
    </xf>
    <xf numFmtId="0" fontId="21" fillId="0" borderId="1" xfId="1" applyFont="1" applyBorder="1" applyAlignment="1">
      <alignment horizontal="left" vertical="top" wrapText="1"/>
    </xf>
    <xf numFmtId="0" fontId="20" fillId="0" borderId="1" xfId="0" applyFont="1" applyBorder="1" applyAlignment="1">
      <alignment vertical="top" wrapText="1"/>
    </xf>
    <xf numFmtId="0" fontId="4" fillId="0" borderId="5" xfId="1" applyFont="1" applyBorder="1" applyAlignment="1">
      <alignment horizontal="center" vertical="center" wrapText="1"/>
    </xf>
    <xf numFmtId="0" fontId="20" fillId="0" borderId="1" xfId="0" applyFont="1" applyBorder="1" applyAlignment="1">
      <alignment horizontal="left" vertical="top" wrapText="1"/>
    </xf>
    <xf numFmtId="0" fontId="9"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22" fillId="0" borderId="0" xfId="0" applyFont="1" applyAlignment="1">
      <alignment horizontal="center" wrapText="1"/>
    </xf>
    <xf numFmtId="0" fontId="0" fillId="6" borderId="1" xfId="0" applyFill="1" applyBorder="1" applyAlignment="1" applyProtection="1">
      <alignment wrapText="1"/>
      <protection locked="0"/>
    </xf>
    <xf numFmtId="0" fontId="4" fillId="8" borderId="1" xfId="1" applyFont="1" applyFill="1" applyBorder="1" applyAlignment="1" applyProtection="1">
      <alignment horizontal="center" vertical="center" wrapText="1"/>
      <protection locked="0"/>
    </xf>
    <xf numFmtId="1" fontId="4" fillId="9" borderId="1" xfId="1" applyNumberFormat="1" applyFont="1" applyFill="1" applyBorder="1" applyAlignment="1" applyProtection="1">
      <alignment horizontal="center" vertical="center" wrapText="1"/>
      <protection locked="0"/>
    </xf>
    <xf numFmtId="0" fontId="0" fillId="9" borderId="1" xfId="0" applyFill="1" applyBorder="1" applyProtection="1">
      <protection locked="0"/>
    </xf>
    <xf numFmtId="0" fontId="12" fillId="4" borderId="7" xfId="0" applyFont="1" applyFill="1" applyBorder="1" applyAlignment="1">
      <alignment horizontal="center"/>
    </xf>
    <xf numFmtId="0" fontId="12" fillId="4" borderId="6" xfId="0" applyFont="1" applyFill="1" applyBorder="1" applyAlignment="1">
      <alignment horizontal="center"/>
    </xf>
    <xf numFmtId="0" fontId="12" fillId="4" borderId="4" xfId="0" applyFont="1" applyFill="1" applyBorder="1" applyAlignment="1">
      <alignment horizontal="center"/>
    </xf>
    <xf numFmtId="0" fontId="2" fillId="0" borderId="0" xfId="1" applyFont="1" applyAlignment="1">
      <alignment horizontal="center" vertical="center"/>
    </xf>
    <xf numFmtId="0" fontId="2" fillId="0" borderId="9" xfId="1" applyFont="1" applyBorder="1" applyAlignment="1">
      <alignment horizontal="center" vertical="center"/>
    </xf>
  </cellXfs>
  <cellStyles count="6">
    <cellStyle name="Currency" xfId="4" builtinId="4"/>
    <cellStyle name="Currency 2 2" xfId="2" xr:uid="{00000000-0005-0000-0000-000000000000}"/>
    <cellStyle name="Hyperlink" xfId="5"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4B86-FC9D-49FF-B81C-854178F49DB2}">
  <dimension ref="A1:C20"/>
  <sheetViews>
    <sheetView tabSelected="1" workbookViewId="0">
      <selection activeCell="B9" sqref="B9"/>
    </sheetView>
  </sheetViews>
  <sheetFormatPr defaultRowHeight="15" x14ac:dyDescent="0.25"/>
  <cols>
    <col min="1" max="1" width="34.5703125" bestFit="1" customWidth="1"/>
    <col min="2" max="2" width="45.140625" bestFit="1" customWidth="1"/>
    <col min="3" max="3" width="15" customWidth="1"/>
  </cols>
  <sheetData>
    <row r="1" spans="1:3" ht="18.75" x14ac:dyDescent="0.3">
      <c r="A1" s="48" t="s">
        <v>175</v>
      </c>
      <c r="B1" s="49"/>
      <c r="C1" s="50"/>
    </row>
    <row r="2" spans="1:3" x14ac:dyDescent="0.25">
      <c r="A2" s="11" t="s">
        <v>9</v>
      </c>
      <c r="B2" s="12" t="s">
        <v>10</v>
      </c>
      <c r="C2" s="13"/>
    </row>
    <row r="3" spans="1:3" x14ac:dyDescent="0.25">
      <c r="A3" s="14" t="s">
        <v>189</v>
      </c>
      <c r="B3" s="15" t="s">
        <v>176</v>
      </c>
      <c r="C3" s="13"/>
    </row>
    <row r="4" spans="1:3" ht="15.75" x14ac:dyDescent="0.25">
      <c r="A4" s="16"/>
      <c r="B4" s="17" t="s">
        <v>11</v>
      </c>
      <c r="C4" s="13"/>
    </row>
    <row r="5" spans="1:3" ht="15.75" x14ac:dyDescent="0.25">
      <c r="A5" s="16"/>
      <c r="B5" s="18" t="s">
        <v>12</v>
      </c>
      <c r="C5" s="13"/>
    </row>
    <row r="6" spans="1:3" ht="15.75" x14ac:dyDescent="0.25">
      <c r="A6" s="16"/>
      <c r="B6" s="18" t="s">
        <v>13</v>
      </c>
      <c r="C6" s="13"/>
    </row>
    <row r="7" spans="1:3" ht="15.75" x14ac:dyDescent="0.25">
      <c r="A7" s="16"/>
      <c r="B7" s="18"/>
      <c r="C7" s="13"/>
    </row>
    <row r="8" spans="1:3" x14ac:dyDescent="0.25">
      <c r="A8" s="16"/>
      <c r="B8" s="19" t="s">
        <v>14</v>
      </c>
      <c r="C8" s="13"/>
    </row>
    <row r="9" spans="1:3" x14ac:dyDescent="0.25">
      <c r="A9" s="20" t="s">
        <v>15</v>
      </c>
      <c r="B9" s="44"/>
      <c r="C9" s="13"/>
    </row>
    <row r="10" spans="1:3" x14ac:dyDescent="0.25">
      <c r="A10" s="20" t="s">
        <v>16</v>
      </c>
      <c r="B10" s="44"/>
      <c r="C10" s="13"/>
    </row>
    <row r="11" spans="1:3" x14ac:dyDescent="0.25">
      <c r="A11" s="20" t="s">
        <v>17</v>
      </c>
      <c r="B11" s="44"/>
      <c r="C11" s="13"/>
    </row>
    <row r="12" spans="1:3" x14ac:dyDescent="0.25">
      <c r="A12" s="20" t="s">
        <v>18</v>
      </c>
      <c r="B12" s="44"/>
      <c r="C12" s="13"/>
    </row>
    <row r="13" spans="1:3" x14ac:dyDescent="0.25">
      <c r="A13" s="20" t="s">
        <v>19</v>
      </c>
      <c r="B13" s="44"/>
      <c r="C13" s="13"/>
    </row>
    <row r="14" spans="1:3" x14ac:dyDescent="0.25">
      <c r="A14" s="20" t="s">
        <v>20</v>
      </c>
      <c r="B14" s="44"/>
      <c r="C14" s="13"/>
    </row>
    <row r="15" spans="1:3" x14ac:dyDescent="0.25">
      <c r="A15" s="20" t="s">
        <v>21</v>
      </c>
      <c r="B15" s="44"/>
      <c r="C15" s="13"/>
    </row>
    <row r="16" spans="1:3" x14ac:dyDescent="0.25">
      <c r="A16" s="20" t="s">
        <v>22</v>
      </c>
      <c r="B16" s="44"/>
      <c r="C16" s="13"/>
    </row>
    <row r="17" spans="1:3" x14ac:dyDescent="0.25">
      <c r="A17" s="20" t="s">
        <v>23</v>
      </c>
      <c r="B17" s="44"/>
      <c r="C17" s="13"/>
    </row>
    <row r="20" spans="1:3" ht="315" x14ac:dyDescent="0.5">
      <c r="B20" s="43" t="s">
        <v>190</v>
      </c>
    </row>
  </sheetData>
  <sheetProtection algorithmName="SHA-512" hashValue="m6bp1BueKoPXbkfhqXoco51nkE5E2vN33EkWdm/I7HgnGnh9wFQbZ2WNJJ9+k2L+Q5KM5WB3BYaHWuK2/rQLEA==" saltValue="+3bI5HLw8bP6rkYN3rso1w==" spinCount="100000" sheet="1" objects="1" scenarios="1" selectLockedCells="1"/>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29108-A490-4358-88B6-DF938AD901DA}">
  <dimension ref="A1:F97"/>
  <sheetViews>
    <sheetView zoomScaleNormal="100" workbookViewId="0">
      <selection activeCell="D5" sqref="D5"/>
    </sheetView>
  </sheetViews>
  <sheetFormatPr defaultRowHeight="15" x14ac:dyDescent="0.25"/>
  <cols>
    <col min="1" max="1" width="42.28515625"/>
    <col min="2" max="2" width="59.7109375" bestFit="1" customWidth="1"/>
    <col min="3" max="3" width="15.140625" customWidth="1"/>
    <col min="4" max="4" width="19" customWidth="1"/>
    <col min="5" max="5" width="9.7109375" customWidth="1"/>
    <col min="6" max="6" width="20.42578125" customWidth="1"/>
  </cols>
  <sheetData>
    <row r="1" spans="1:6" ht="14.45" customHeight="1" x14ac:dyDescent="0.25">
      <c r="A1" s="51" t="s">
        <v>34</v>
      </c>
      <c r="B1" s="51"/>
      <c r="C1" s="51"/>
      <c r="D1" s="51"/>
      <c r="E1" s="51"/>
      <c r="F1" s="51"/>
    </row>
    <row r="2" spans="1:6" ht="14.45" customHeight="1" x14ac:dyDescent="0.25">
      <c r="A2" s="51"/>
      <c r="B2" s="51"/>
      <c r="C2" s="51"/>
      <c r="D2" s="51"/>
      <c r="E2" s="51"/>
      <c r="F2" s="51"/>
    </row>
    <row r="3" spans="1:6" ht="15" customHeight="1"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8" t="s">
        <v>177</v>
      </c>
      <c r="B5" s="39" t="s">
        <v>178</v>
      </c>
      <c r="C5" s="25"/>
      <c r="D5" s="45"/>
      <c r="E5" s="24">
        <f>SUM('Ag Barn'!E5,'Linda Griffin'!E5,'Memorial Pathway Academy'!E5,'New Network Operations Center'!E5,'Walnut Glen'!E5)</f>
        <v>8</v>
      </c>
      <c r="F5" s="25">
        <f>D5*E5</f>
        <v>0</v>
      </c>
    </row>
    <row r="6" spans="1:6" x14ac:dyDescent="0.25">
      <c r="A6" s="40" t="s">
        <v>179</v>
      </c>
      <c r="B6" s="41" t="s">
        <v>180</v>
      </c>
      <c r="C6" s="25"/>
      <c r="D6" s="45"/>
      <c r="E6" s="24">
        <f>SUM('Ag Barn'!E6,'Linda Griffin'!E6,'Memorial Pathway Academy'!E6,'New Network Operations Center'!E6,'Walnut Glen'!E6)</f>
        <v>10</v>
      </c>
      <c r="F6" s="25">
        <f>D6*E6</f>
        <v>0</v>
      </c>
    </row>
    <row r="7" spans="1:6" x14ac:dyDescent="0.25">
      <c r="A7" s="40" t="s">
        <v>181</v>
      </c>
      <c r="B7" s="41" t="s">
        <v>182</v>
      </c>
      <c r="C7" s="25"/>
      <c r="D7" s="45"/>
      <c r="E7" s="24">
        <f>SUM('Ag Barn'!E7,'Linda Griffin'!E7,'Memorial Pathway Academy'!E7,'New Network Operations Center'!E7,'Walnut Glen'!E7)</f>
        <v>8</v>
      </c>
      <c r="F7" s="25">
        <f t="shared" ref="F7:F70" si="0">D7*E7</f>
        <v>0</v>
      </c>
    </row>
    <row r="8" spans="1:6" x14ac:dyDescent="0.25">
      <c r="A8" s="42" t="s">
        <v>35</v>
      </c>
      <c r="B8" s="42" t="s">
        <v>36</v>
      </c>
      <c r="C8" s="25"/>
      <c r="D8" s="45"/>
      <c r="E8" s="24">
        <f>SUM('Ag Barn'!E8,'Linda Griffin'!E8,'Memorial Pathway Academy'!E8,'New Network Operations Center'!E8,'Walnut Glen'!E8)</f>
        <v>8</v>
      </c>
      <c r="F8" s="25">
        <f t="shared" si="0"/>
        <v>0</v>
      </c>
    </row>
    <row r="9" spans="1:6" x14ac:dyDescent="0.25">
      <c r="A9" s="42" t="s">
        <v>37</v>
      </c>
      <c r="B9" s="42" t="s">
        <v>36</v>
      </c>
      <c r="C9" s="25"/>
      <c r="D9" s="45"/>
      <c r="E9" s="24">
        <f>SUM('Ag Barn'!E9,'Linda Griffin'!E9,'Memorial Pathway Academy'!E9,'New Network Operations Center'!E9,'Walnut Glen'!E9)</f>
        <v>8</v>
      </c>
      <c r="F9" s="25">
        <f t="shared" si="0"/>
        <v>0</v>
      </c>
    </row>
    <row r="10" spans="1:6" x14ac:dyDescent="0.25">
      <c r="A10" s="42" t="s">
        <v>38</v>
      </c>
      <c r="B10" s="42" t="s">
        <v>39</v>
      </c>
      <c r="C10" s="25"/>
      <c r="D10" s="45"/>
      <c r="E10" s="24">
        <f>SUM('Ag Barn'!E10,'Linda Griffin'!E10,'Memorial Pathway Academy'!E10,'New Network Operations Center'!E10,'Walnut Glen'!E10)</f>
        <v>8</v>
      </c>
      <c r="F10" s="25">
        <f t="shared" si="0"/>
        <v>0</v>
      </c>
    </row>
    <row r="11" spans="1:6" x14ac:dyDescent="0.25">
      <c r="A11" s="42" t="s">
        <v>40</v>
      </c>
      <c r="B11" s="42" t="s">
        <v>41</v>
      </c>
      <c r="C11" s="25"/>
      <c r="D11" s="45"/>
      <c r="E11" s="24">
        <f>SUM('Ag Barn'!E11,'Linda Griffin'!E11,'Memorial Pathway Academy'!E11,'New Network Operations Center'!E11,'Walnut Glen'!E11)</f>
        <v>8</v>
      </c>
      <c r="F11" s="25">
        <f t="shared" si="0"/>
        <v>0</v>
      </c>
    </row>
    <row r="12" spans="1:6" x14ac:dyDescent="0.25">
      <c r="A12" s="40" t="s">
        <v>183</v>
      </c>
      <c r="B12" s="41" t="s">
        <v>184</v>
      </c>
      <c r="C12" s="25"/>
      <c r="D12" s="45"/>
      <c r="E12" s="24">
        <f>SUM('Ag Barn'!E12,'Linda Griffin'!E12,'Memorial Pathway Academy'!E12,'New Network Operations Center'!E12,'Walnut Glen'!E12)</f>
        <v>8</v>
      </c>
      <c r="F12" s="25">
        <f t="shared" si="0"/>
        <v>0</v>
      </c>
    </row>
    <row r="13" spans="1:6" x14ac:dyDescent="0.25">
      <c r="A13" s="42" t="s">
        <v>42</v>
      </c>
      <c r="B13" s="42" t="s">
        <v>43</v>
      </c>
      <c r="C13" s="25"/>
      <c r="D13" s="45"/>
      <c r="E13" s="24">
        <f>SUM('Ag Barn'!E13,'Linda Griffin'!E13,'Memorial Pathway Academy'!E13,'New Network Operations Center'!E13,'Walnut Glen'!E13)</f>
        <v>8</v>
      </c>
      <c r="F13" s="25">
        <f t="shared" si="0"/>
        <v>0</v>
      </c>
    </row>
    <row r="14" spans="1:6" x14ac:dyDescent="0.25">
      <c r="A14" s="40" t="s">
        <v>185</v>
      </c>
      <c r="B14" s="41" t="s">
        <v>186</v>
      </c>
      <c r="C14" s="25"/>
      <c r="D14" s="45"/>
      <c r="E14" s="24">
        <f>SUM('Ag Barn'!E14,'Linda Griffin'!E14,'Memorial Pathway Academy'!E14,'New Network Operations Center'!E14,'Walnut Glen'!E14)</f>
        <v>8</v>
      </c>
      <c r="F14" s="25">
        <f t="shared" si="0"/>
        <v>0</v>
      </c>
    </row>
    <row r="15" spans="1:6" x14ac:dyDescent="0.25">
      <c r="A15" s="40" t="s">
        <v>187</v>
      </c>
      <c r="B15" s="41" t="s">
        <v>188</v>
      </c>
      <c r="C15" s="25">
        <v>60</v>
      </c>
      <c r="D15" s="45"/>
      <c r="E15" s="24">
        <f>SUM('Ag Barn'!E15,'Linda Griffin'!E15,'Memorial Pathway Academy'!E15,'New Network Operations Center'!E15,'Walnut Glen'!E15)</f>
        <v>8</v>
      </c>
      <c r="F15" s="25">
        <f t="shared" si="0"/>
        <v>0</v>
      </c>
    </row>
    <row r="16" spans="1:6" x14ac:dyDescent="0.25">
      <c r="A16" s="42" t="s">
        <v>3</v>
      </c>
      <c r="B16" s="42" t="s">
        <v>4</v>
      </c>
      <c r="C16" s="25"/>
      <c r="D16" s="45"/>
      <c r="E16" s="24">
        <f>SUM('Ag Barn'!E16,'Linda Griffin'!E16,'Memorial Pathway Academy'!E16,'New Network Operations Center'!E16,'Walnut Glen'!E16)</f>
        <v>8</v>
      </c>
      <c r="F16" s="25">
        <f t="shared" si="0"/>
        <v>0</v>
      </c>
    </row>
    <row r="17" spans="1:6" x14ac:dyDescent="0.25">
      <c r="A17" s="42" t="s">
        <v>5</v>
      </c>
      <c r="B17" s="42" t="s">
        <v>6</v>
      </c>
      <c r="C17" s="25">
        <v>60</v>
      </c>
      <c r="D17" s="45"/>
      <c r="E17" s="24">
        <f>SUM('Ag Barn'!E17,'Linda Griffin'!E17,'Memorial Pathway Academy'!E17,'New Network Operations Center'!E17,'Walnut Glen'!E17)</f>
        <v>8</v>
      </c>
      <c r="F17" s="25">
        <f t="shared" si="0"/>
        <v>0</v>
      </c>
    </row>
    <row r="18" spans="1:6" x14ac:dyDescent="0.25">
      <c r="A18" s="42" t="s">
        <v>7</v>
      </c>
      <c r="B18" s="42" t="s">
        <v>8</v>
      </c>
      <c r="C18" s="25"/>
      <c r="D18" s="45"/>
      <c r="E18" s="24">
        <f>SUM('Ag Barn'!E18,'Linda Griffin'!E18,'Memorial Pathway Academy'!E18,'New Network Operations Center'!E18,'Walnut Glen'!E18)</f>
        <v>8</v>
      </c>
      <c r="F18" s="25">
        <f t="shared" si="0"/>
        <v>0</v>
      </c>
    </row>
    <row r="19" spans="1:6" x14ac:dyDescent="0.25">
      <c r="A19" s="35" t="s">
        <v>44</v>
      </c>
      <c r="B19" s="30" t="s">
        <v>45</v>
      </c>
      <c r="C19" s="25"/>
      <c r="D19" s="45"/>
      <c r="E19" s="24">
        <f>SUM('Ag Barn'!E19,'Linda Griffin'!E19,'Memorial Pathway Academy'!E19,'New Network Operations Center'!E19,'Walnut Glen'!E19)</f>
        <v>16</v>
      </c>
      <c r="F19" s="25">
        <f t="shared" si="0"/>
        <v>0</v>
      </c>
    </row>
    <row r="20" spans="1:6" x14ac:dyDescent="0.25">
      <c r="A20" s="35" t="s">
        <v>46</v>
      </c>
      <c r="B20" s="31" t="s">
        <v>47</v>
      </c>
      <c r="C20" s="25"/>
      <c r="D20" s="45"/>
      <c r="E20" s="24">
        <f>SUM('Ag Barn'!E20,'Linda Griffin'!E20,'Memorial Pathway Academy'!E20,'New Network Operations Center'!E20,'Walnut Glen'!E20)</f>
        <v>10</v>
      </c>
      <c r="F20" s="25">
        <f t="shared" si="0"/>
        <v>0</v>
      </c>
    </row>
    <row r="21" spans="1:6" x14ac:dyDescent="0.25">
      <c r="A21" s="36" t="s">
        <v>48</v>
      </c>
      <c r="B21" s="32" t="s">
        <v>49</v>
      </c>
      <c r="C21" s="25"/>
      <c r="D21" s="45"/>
      <c r="E21" s="24">
        <f>SUM('Ag Barn'!E21,'Linda Griffin'!E21,'Memorial Pathway Academy'!E21,'New Network Operations Center'!E21,'Walnut Glen'!E21)</f>
        <v>10</v>
      </c>
      <c r="F21" s="25">
        <f t="shared" si="0"/>
        <v>0</v>
      </c>
    </row>
    <row r="22" spans="1:6" x14ac:dyDescent="0.25">
      <c r="A22" s="36" t="s">
        <v>54</v>
      </c>
      <c r="B22" s="32" t="s">
        <v>55</v>
      </c>
      <c r="C22" s="25"/>
      <c r="D22" s="45"/>
      <c r="E22" s="24">
        <f>'New Network Operations Center'!E22</f>
        <v>2</v>
      </c>
      <c r="F22" s="25">
        <f t="shared" si="0"/>
        <v>0</v>
      </c>
    </row>
    <row r="23" spans="1:6" x14ac:dyDescent="0.25">
      <c r="A23" s="36" t="s">
        <v>56</v>
      </c>
      <c r="B23" s="32" t="s">
        <v>57</v>
      </c>
      <c r="C23" s="25"/>
      <c r="D23" s="45"/>
      <c r="E23" s="24">
        <f>'New Network Operations Center'!E23</f>
        <v>2</v>
      </c>
      <c r="F23" s="25">
        <f t="shared" si="0"/>
        <v>0</v>
      </c>
    </row>
    <row r="24" spans="1:6" x14ac:dyDescent="0.25">
      <c r="A24" s="36" t="s">
        <v>58</v>
      </c>
      <c r="B24" s="32" t="s">
        <v>59</v>
      </c>
      <c r="C24" s="25"/>
      <c r="D24" s="45"/>
      <c r="E24" s="24">
        <f>'New Network Operations Center'!E24</f>
        <v>2</v>
      </c>
      <c r="F24" s="25">
        <f t="shared" si="0"/>
        <v>0</v>
      </c>
    </row>
    <row r="25" spans="1:6" x14ac:dyDescent="0.25">
      <c r="A25" s="36" t="s">
        <v>60</v>
      </c>
      <c r="B25" s="32" t="s">
        <v>61</v>
      </c>
      <c r="C25" s="25"/>
      <c r="D25" s="45"/>
      <c r="E25" s="24">
        <f>'New Network Operations Center'!E25</f>
        <v>2</v>
      </c>
      <c r="F25" s="25">
        <f t="shared" si="0"/>
        <v>0</v>
      </c>
    </row>
    <row r="26" spans="1:6" x14ac:dyDescent="0.25">
      <c r="A26" s="36" t="s">
        <v>62</v>
      </c>
      <c r="B26" s="32" t="s">
        <v>63</v>
      </c>
      <c r="C26" s="25"/>
      <c r="D26" s="45"/>
      <c r="E26" s="24">
        <f>'New Network Operations Center'!E26</f>
        <v>2</v>
      </c>
      <c r="F26" s="25">
        <f t="shared" si="0"/>
        <v>0</v>
      </c>
    </row>
    <row r="27" spans="1:6" x14ac:dyDescent="0.25">
      <c r="A27" s="36" t="s">
        <v>64</v>
      </c>
      <c r="B27" s="32" t="s">
        <v>65</v>
      </c>
      <c r="C27" s="25"/>
      <c r="D27" s="45"/>
      <c r="E27" s="24">
        <f>'New Network Operations Center'!E27</f>
        <v>6</v>
      </c>
      <c r="F27" s="25">
        <f t="shared" si="0"/>
        <v>0</v>
      </c>
    </row>
    <row r="28" spans="1:6" x14ac:dyDescent="0.25">
      <c r="A28" s="36" t="s">
        <v>66</v>
      </c>
      <c r="B28" s="32" t="s">
        <v>67</v>
      </c>
      <c r="C28" s="25"/>
      <c r="D28" s="45"/>
      <c r="E28" s="24">
        <f>'New Network Operations Center'!E28</f>
        <v>8</v>
      </c>
      <c r="F28" s="25">
        <f t="shared" si="0"/>
        <v>0</v>
      </c>
    </row>
    <row r="29" spans="1:6" x14ac:dyDescent="0.25">
      <c r="A29" s="36" t="s">
        <v>68</v>
      </c>
      <c r="B29" s="32" t="s">
        <v>69</v>
      </c>
      <c r="C29" s="25"/>
      <c r="D29" s="45"/>
      <c r="E29" s="24">
        <f>'New Network Operations Center'!E29</f>
        <v>8</v>
      </c>
      <c r="F29" s="25">
        <f t="shared" si="0"/>
        <v>0</v>
      </c>
    </row>
    <row r="30" spans="1:6" x14ac:dyDescent="0.25">
      <c r="A30" s="36" t="s">
        <v>70</v>
      </c>
      <c r="B30" s="32" t="s">
        <v>71</v>
      </c>
      <c r="C30" s="25"/>
      <c r="D30" s="45"/>
      <c r="E30" s="24">
        <f>'New Network Operations Center'!E30</f>
        <v>2</v>
      </c>
      <c r="F30" s="25">
        <f t="shared" si="0"/>
        <v>0</v>
      </c>
    </row>
    <row r="31" spans="1:6" x14ac:dyDescent="0.25">
      <c r="A31" s="36" t="s">
        <v>72</v>
      </c>
      <c r="B31" s="32" t="s">
        <v>73</v>
      </c>
      <c r="C31" s="25"/>
      <c r="D31" s="45"/>
      <c r="E31" s="24">
        <f>'New Network Operations Center'!E31</f>
        <v>4</v>
      </c>
      <c r="F31" s="25">
        <f t="shared" si="0"/>
        <v>0</v>
      </c>
    </row>
    <row r="32" spans="1:6" x14ac:dyDescent="0.25">
      <c r="A32" s="36" t="s">
        <v>74</v>
      </c>
      <c r="B32" s="32" t="s">
        <v>75</v>
      </c>
      <c r="C32" s="25"/>
      <c r="D32" s="45"/>
      <c r="E32" s="24">
        <f>'New Network Operations Center'!E32</f>
        <v>10</v>
      </c>
      <c r="F32" s="25">
        <f t="shared" si="0"/>
        <v>0</v>
      </c>
    </row>
    <row r="33" spans="1:6" x14ac:dyDescent="0.25">
      <c r="A33" s="36" t="s">
        <v>76</v>
      </c>
      <c r="B33" s="32" t="s">
        <v>77</v>
      </c>
      <c r="C33" s="25"/>
      <c r="D33" s="45"/>
      <c r="E33" s="24">
        <f>'New Network Operations Center'!E33</f>
        <v>2</v>
      </c>
      <c r="F33" s="25">
        <f t="shared" si="0"/>
        <v>0</v>
      </c>
    </row>
    <row r="34" spans="1:6" x14ac:dyDescent="0.25">
      <c r="A34" s="36" t="s">
        <v>78</v>
      </c>
      <c r="B34" s="32" t="s">
        <v>79</v>
      </c>
      <c r="C34" s="25"/>
      <c r="D34" s="45"/>
      <c r="E34" s="24">
        <f>'New Network Operations Center'!E34</f>
        <v>8</v>
      </c>
      <c r="F34" s="25">
        <f t="shared" si="0"/>
        <v>0</v>
      </c>
    </row>
    <row r="35" spans="1:6" x14ac:dyDescent="0.25">
      <c r="A35" s="36" t="s">
        <v>80</v>
      </c>
      <c r="B35" s="32" t="s">
        <v>81</v>
      </c>
      <c r="C35" s="25"/>
      <c r="D35" s="45"/>
      <c r="E35" s="24">
        <f>'New Network Operations Center'!E35</f>
        <v>8</v>
      </c>
      <c r="F35" s="25">
        <f t="shared" si="0"/>
        <v>0</v>
      </c>
    </row>
    <row r="36" spans="1:6" x14ac:dyDescent="0.25">
      <c r="A36" s="36" t="s">
        <v>82</v>
      </c>
      <c r="B36" s="32" t="s">
        <v>83</v>
      </c>
      <c r="C36" s="25"/>
      <c r="D36" s="45"/>
      <c r="E36" s="24">
        <f>'New Network Operations Center'!E36</f>
        <v>2</v>
      </c>
      <c r="F36" s="25">
        <f t="shared" si="0"/>
        <v>0</v>
      </c>
    </row>
    <row r="37" spans="1:6" x14ac:dyDescent="0.25">
      <c r="A37" s="36" t="s">
        <v>84</v>
      </c>
      <c r="B37" s="32" t="s">
        <v>85</v>
      </c>
      <c r="C37" s="25"/>
      <c r="D37" s="45"/>
      <c r="E37" s="24">
        <f>'New Network Operations Center'!E37</f>
        <v>2</v>
      </c>
      <c r="F37" s="25">
        <f t="shared" si="0"/>
        <v>0</v>
      </c>
    </row>
    <row r="38" spans="1:6" x14ac:dyDescent="0.25">
      <c r="A38" s="36" t="s">
        <v>84</v>
      </c>
      <c r="B38" s="32" t="s">
        <v>85</v>
      </c>
      <c r="C38" s="25"/>
      <c r="D38" s="45"/>
      <c r="E38" s="24">
        <f>'New Network Operations Center'!E38</f>
        <v>2</v>
      </c>
      <c r="F38" s="25">
        <f t="shared" si="0"/>
        <v>0</v>
      </c>
    </row>
    <row r="39" spans="1:6" x14ac:dyDescent="0.25">
      <c r="A39" s="36" t="s">
        <v>86</v>
      </c>
      <c r="B39" s="32" t="s">
        <v>87</v>
      </c>
      <c r="C39" s="25"/>
      <c r="D39" s="45"/>
      <c r="E39" s="24">
        <f>'New Network Operations Center'!E39</f>
        <v>2</v>
      </c>
      <c r="F39" s="25">
        <f t="shared" si="0"/>
        <v>0</v>
      </c>
    </row>
    <row r="40" spans="1:6" x14ac:dyDescent="0.25">
      <c r="A40" s="36" t="s">
        <v>86</v>
      </c>
      <c r="B40" s="32" t="s">
        <v>87</v>
      </c>
      <c r="C40" s="25"/>
      <c r="D40" s="45"/>
      <c r="E40" s="24">
        <f>'New Network Operations Center'!E40</f>
        <v>2</v>
      </c>
      <c r="F40" s="25">
        <f t="shared" si="0"/>
        <v>0</v>
      </c>
    </row>
    <row r="41" spans="1:6" x14ac:dyDescent="0.25">
      <c r="A41" s="36" t="s">
        <v>88</v>
      </c>
      <c r="B41" s="32" t="s">
        <v>89</v>
      </c>
      <c r="C41" s="25"/>
      <c r="D41" s="45"/>
      <c r="E41" s="24">
        <f>'New Network Operations Center'!E41</f>
        <v>2</v>
      </c>
      <c r="F41" s="25">
        <f t="shared" si="0"/>
        <v>0</v>
      </c>
    </row>
    <row r="42" spans="1:6" x14ac:dyDescent="0.25">
      <c r="A42" s="36" t="s">
        <v>88</v>
      </c>
      <c r="B42" s="32" t="s">
        <v>89</v>
      </c>
      <c r="C42" s="25"/>
      <c r="D42" s="45"/>
      <c r="E42" s="24">
        <f>'New Network Operations Center'!E42</f>
        <v>2</v>
      </c>
      <c r="F42" s="25">
        <f t="shared" si="0"/>
        <v>0</v>
      </c>
    </row>
    <row r="43" spans="1:6" x14ac:dyDescent="0.25">
      <c r="A43" s="36" t="s">
        <v>90</v>
      </c>
      <c r="B43" s="32" t="s">
        <v>91</v>
      </c>
      <c r="C43" s="25"/>
      <c r="D43" s="45"/>
      <c r="E43" s="24">
        <f>'New Network Operations Center'!E43</f>
        <v>2</v>
      </c>
      <c r="F43" s="25">
        <f t="shared" si="0"/>
        <v>0</v>
      </c>
    </row>
    <row r="44" spans="1:6" x14ac:dyDescent="0.25">
      <c r="A44" s="36" t="s">
        <v>92</v>
      </c>
      <c r="B44" s="32" t="s">
        <v>93</v>
      </c>
      <c r="C44" s="25"/>
      <c r="D44" s="45"/>
      <c r="E44" s="24">
        <f>'New Network Operations Center'!E44</f>
        <v>2</v>
      </c>
      <c r="F44" s="25">
        <f t="shared" si="0"/>
        <v>0</v>
      </c>
    </row>
    <row r="45" spans="1:6" x14ac:dyDescent="0.25">
      <c r="A45" s="36" t="s">
        <v>94</v>
      </c>
      <c r="B45" s="32" t="s">
        <v>95</v>
      </c>
      <c r="C45" s="25"/>
      <c r="D45" s="45"/>
      <c r="E45" s="24">
        <f>'New Network Operations Center'!E45</f>
        <v>2</v>
      </c>
      <c r="F45" s="25">
        <f t="shared" si="0"/>
        <v>0</v>
      </c>
    </row>
    <row r="46" spans="1:6" x14ac:dyDescent="0.25">
      <c r="A46" s="36" t="s">
        <v>96</v>
      </c>
      <c r="B46" s="32" t="s">
        <v>71</v>
      </c>
      <c r="C46" s="25"/>
      <c r="D46" s="45"/>
      <c r="E46" s="24">
        <f>'New Network Operations Center'!E46</f>
        <v>2</v>
      </c>
      <c r="F46" s="25">
        <f t="shared" si="0"/>
        <v>0</v>
      </c>
    </row>
    <row r="47" spans="1:6" x14ac:dyDescent="0.25">
      <c r="A47" s="36" t="s">
        <v>97</v>
      </c>
      <c r="B47" s="32" t="s">
        <v>98</v>
      </c>
      <c r="C47" s="25"/>
      <c r="D47" s="45"/>
      <c r="E47" s="24">
        <f>'New Network Operations Center'!E47</f>
        <v>2</v>
      </c>
      <c r="F47" s="25">
        <f t="shared" si="0"/>
        <v>0</v>
      </c>
    </row>
    <row r="48" spans="1:6" x14ac:dyDescent="0.25">
      <c r="A48" s="36" t="s">
        <v>99</v>
      </c>
      <c r="B48" s="32" t="s">
        <v>100</v>
      </c>
      <c r="C48" s="25"/>
      <c r="D48" s="45"/>
      <c r="E48" s="24">
        <f>'New Network Operations Center'!E48</f>
        <v>2</v>
      </c>
      <c r="F48" s="25">
        <f t="shared" si="0"/>
        <v>0</v>
      </c>
    </row>
    <row r="49" spans="1:6" x14ac:dyDescent="0.25">
      <c r="A49" s="36" t="s">
        <v>101</v>
      </c>
      <c r="B49" s="32" t="s">
        <v>102</v>
      </c>
      <c r="C49" s="25"/>
      <c r="D49" s="45"/>
      <c r="E49" s="24">
        <f>'New Network Operations Center'!E49</f>
        <v>1</v>
      </c>
      <c r="F49" s="25">
        <f t="shared" si="0"/>
        <v>0</v>
      </c>
    </row>
    <row r="50" spans="1:6" x14ac:dyDescent="0.25">
      <c r="A50" s="36" t="s">
        <v>103</v>
      </c>
      <c r="B50" s="32" t="s">
        <v>104</v>
      </c>
      <c r="C50" s="25"/>
      <c r="D50" s="45"/>
      <c r="E50" s="24">
        <f>'New Network Operations Center'!E50</f>
        <v>80</v>
      </c>
      <c r="F50" s="25">
        <f t="shared" si="0"/>
        <v>0</v>
      </c>
    </row>
    <row r="51" spans="1:6" x14ac:dyDescent="0.25">
      <c r="A51" s="36" t="s">
        <v>105</v>
      </c>
      <c r="B51" s="32" t="s">
        <v>106</v>
      </c>
      <c r="C51" s="25"/>
      <c r="D51" s="45"/>
      <c r="E51" s="24">
        <f>'New Network Operations Center'!E51</f>
        <v>36</v>
      </c>
      <c r="F51" s="25">
        <f t="shared" si="0"/>
        <v>0</v>
      </c>
    </row>
    <row r="52" spans="1:6" x14ac:dyDescent="0.25">
      <c r="A52" s="36" t="s">
        <v>107</v>
      </c>
      <c r="B52" s="32" t="s">
        <v>108</v>
      </c>
      <c r="C52" s="25"/>
      <c r="D52" s="45"/>
      <c r="E52" s="24">
        <f>'New Network Operations Center'!E52</f>
        <v>2</v>
      </c>
      <c r="F52" s="25">
        <f t="shared" si="0"/>
        <v>0</v>
      </c>
    </row>
    <row r="53" spans="1:6" x14ac:dyDescent="0.25">
      <c r="A53" s="36" t="s">
        <v>109</v>
      </c>
      <c r="B53" s="32" t="s">
        <v>110</v>
      </c>
      <c r="C53" s="25"/>
      <c r="D53" s="45"/>
      <c r="E53" s="24">
        <f>'New Network Operations Center'!E53</f>
        <v>2</v>
      </c>
      <c r="F53" s="25">
        <f t="shared" si="0"/>
        <v>0</v>
      </c>
    </row>
    <row r="54" spans="1:6" x14ac:dyDescent="0.25">
      <c r="A54" s="36" t="s">
        <v>111</v>
      </c>
      <c r="B54" s="32" t="s">
        <v>112</v>
      </c>
      <c r="C54" s="25"/>
      <c r="D54" s="45"/>
      <c r="E54" s="24">
        <f>'New Network Operations Center'!E54</f>
        <v>2</v>
      </c>
      <c r="F54" s="25">
        <f t="shared" si="0"/>
        <v>0</v>
      </c>
    </row>
    <row r="55" spans="1:6" x14ac:dyDescent="0.25">
      <c r="A55" s="36" t="s">
        <v>113</v>
      </c>
      <c r="B55" s="32" t="s">
        <v>114</v>
      </c>
      <c r="C55" s="25"/>
      <c r="D55" s="45"/>
      <c r="E55" s="24">
        <f>'New Network Operations Center'!E55</f>
        <v>2</v>
      </c>
      <c r="F55" s="25">
        <f t="shared" si="0"/>
        <v>0</v>
      </c>
    </row>
    <row r="56" spans="1:6" x14ac:dyDescent="0.25">
      <c r="A56" s="36" t="s">
        <v>115</v>
      </c>
      <c r="B56" s="32" t="s">
        <v>116</v>
      </c>
      <c r="C56" s="25"/>
      <c r="D56" s="45"/>
      <c r="E56" s="24">
        <f>'New Network Operations Center'!E56</f>
        <v>2</v>
      </c>
      <c r="F56" s="25">
        <f t="shared" si="0"/>
        <v>0</v>
      </c>
    </row>
    <row r="57" spans="1:6" x14ac:dyDescent="0.25">
      <c r="A57" s="36" t="s">
        <v>117</v>
      </c>
      <c r="B57" s="32" t="s">
        <v>118</v>
      </c>
      <c r="C57" s="25"/>
      <c r="D57" s="45"/>
      <c r="E57" s="24">
        <f>'New Network Operations Center'!E57</f>
        <v>2</v>
      </c>
      <c r="F57" s="25">
        <f t="shared" si="0"/>
        <v>0</v>
      </c>
    </row>
    <row r="58" spans="1:6" x14ac:dyDescent="0.25">
      <c r="A58" s="36" t="s">
        <v>119</v>
      </c>
      <c r="B58" s="32" t="s">
        <v>116</v>
      </c>
      <c r="C58" s="25"/>
      <c r="D58" s="45"/>
      <c r="E58" s="24">
        <f>'New Network Operations Center'!E58</f>
        <v>2</v>
      </c>
      <c r="F58" s="25">
        <f t="shared" si="0"/>
        <v>0</v>
      </c>
    </row>
    <row r="59" spans="1:6" x14ac:dyDescent="0.25">
      <c r="A59" s="36" t="s">
        <v>117</v>
      </c>
      <c r="B59" s="32" t="s">
        <v>118</v>
      </c>
      <c r="C59" s="25"/>
      <c r="D59" s="45"/>
      <c r="E59" s="24">
        <f>'New Network Operations Center'!E59</f>
        <v>2</v>
      </c>
      <c r="F59" s="25">
        <f t="shared" si="0"/>
        <v>0</v>
      </c>
    </row>
    <row r="60" spans="1:6" x14ac:dyDescent="0.25">
      <c r="A60" s="36" t="s">
        <v>120</v>
      </c>
      <c r="B60" s="32" t="s">
        <v>121</v>
      </c>
      <c r="C60" s="25"/>
      <c r="D60" s="45"/>
      <c r="E60" s="24">
        <f>'New Network Operations Center'!E60</f>
        <v>2</v>
      </c>
      <c r="F60" s="25">
        <f t="shared" si="0"/>
        <v>0</v>
      </c>
    </row>
    <row r="61" spans="1:6" x14ac:dyDescent="0.25">
      <c r="A61" s="36" t="s">
        <v>122</v>
      </c>
      <c r="B61" s="32" t="s">
        <v>123</v>
      </c>
      <c r="C61" s="25"/>
      <c r="D61" s="45"/>
      <c r="E61" s="24">
        <f>'New Network Operations Center'!E61</f>
        <v>4</v>
      </c>
      <c r="F61" s="25">
        <f t="shared" si="0"/>
        <v>0</v>
      </c>
    </row>
    <row r="62" spans="1:6" x14ac:dyDescent="0.25">
      <c r="A62" s="36" t="s">
        <v>124</v>
      </c>
      <c r="B62" s="32" t="s">
        <v>125</v>
      </c>
      <c r="C62" s="25"/>
      <c r="D62" s="45"/>
      <c r="E62" s="24">
        <f>'New Network Operations Center'!E62</f>
        <v>4</v>
      </c>
      <c r="F62" s="25">
        <f t="shared" si="0"/>
        <v>0</v>
      </c>
    </row>
    <row r="63" spans="1:6" x14ac:dyDescent="0.25">
      <c r="A63" s="36" t="s">
        <v>126</v>
      </c>
      <c r="B63" s="32" t="s">
        <v>127</v>
      </c>
      <c r="C63" s="25"/>
      <c r="D63" s="45"/>
      <c r="E63" s="24">
        <f>'New Network Operations Center'!E63</f>
        <v>2</v>
      </c>
      <c r="F63" s="25">
        <f t="shared" si="0"/>
        <v>0</v>
      </c>
    </row>
    <row r="64" spans="1:6" x14ac:dyDescent="0.25">
      <c r="A64" s="36" t="s">
        <v>128</v>
      </c>
      <c r="B64" s="32" t="s">
        <v>129</v>
      </c>
      <c r="C64" s="25"/>
      <c r="D64" s="45"/>
      <c r="E64" s="24">
        <f>'New Network Operations Center'!E64</f>
        <v>2</v>
      </c>
      <c r="F64" s="25">
        <f t="shared" si="0"/>
        <v>0</v>
      </c>
    </row>
    <row r="65" spans="1:6" x14ac:dyDescent="0.25">
      <c r="A65" s="36" t="s">
        <v>130</v>
      </c>
      <c r="B65" s="32" t="s">
        <v>131</v>
      </c>
      <c r="C65" s="25"/>
      <c r="D65" s="45"/>
      <c r="E65" s="24">
        <f>'New Network Operations Center'!E65</f>
        <v>2</v>
      </c>
      <c r="F65" s="25">
        <f t="shared" si="0"/>
        <v>0</v>
      </c>
    </row>
    <row r="66" spans="1:6" x14ac:dyDescent="0.25">
      <c r="A66" s="36" t="s">
        <v>132</v>
      </c>
      <c r="B66" s="32" t="s">
        <v>133</v>
      </c>
      <c r="C66" s="25"/>
      <c r="D66" s="45"/>
      <c r="E66" s="24">
        <f>'New Network Operations Center'!E66</f>
        <v>2</v>
      </c>
      <c r="F66" s="25">
        <f t="shared" si="0"/>
        <v>0</v>
      </c>
    </row>
    <row r="67" spans="1:6" x14ac:dyDescent="0.25">
      <c r="A67" s="36" t="s">
        <v>134</v>
      </c>
      <c r="B67" s="32" t="s">
        <v>135</v>
      </c>
      <c r="C67" s="25"/>
      <c r="D67" s="45"/>
      <c r="E67" s="24">
        <f>'New Network Operations Center'!E67</f>
        <v>2</v>
      </c>
      <c r="F67" s="25">
        <f t="shared" si="0"/>
        <v>0</v>
      </c>
    </row>
    <row r="68" spans="1:6" x14ac:dyDescent="0.25">
      <c r="A68" s="36" t="s">
        <v>136</v>
      </c>
      <c r="B68" s="32" t="s">
        <v>137</v>
      </c>
      <c r="C68" s="25"/>
      <c r="D68" s="45"/>
      <c r="E68" s="24">
        <f>'New Network Operations Center'!E68</f>
        <v>2</v>
      </c>
      <c r="F68" s="25">
        <f t="shared" si="0"/>
        <v>0</v>
      </c>
    </row>
    <row r="69" spans="1:6" x14ac:dyDescent="0.25">
      <c r="A69" s="36" t="s">
        <v>138</v>
      </c>
      <c r="B69" s="32" t="s">
        <v>139</v>
      </c>
      <c r="C69" s="25"/>
      <c r="D69" s="45"/>
      <c r="E69" s="24">
        <f>'New Network Operations Center'!E69</f>
        <v>4</v>
      </c>
      <c r="F69" s="25">
        <f t="shared" si="0"/>
        <v>0</v>
      </c>
    </row>
    <row r="70" spans="1:6" x14ac:dyDescent="0.25">
      <c r="A70" s="36" t="s">
        <v>140</v>
      </c>
      <c r="B70" s="32" t="s">
        <v>141</v>
      </c>
      <c r="C70" s="25"/>
      <c r="D70" s="45"/>
      <c r="E70" s="24">
        <f>'New Network Operations Center'!E70</f>
        <v>8</v>
      </c>
      <c r="F70" s="25">
        <f t="shared" si="0"/>
        <v>0</v>
      </c>
    </row>
    <row r="71" spans="1:6" x14ac:dyDescent="0.25">
      <c r="A71" s="36" t="s">
        <v>101</v>
      </c>
      <c r="B71" s="32" t="s">
        <v>142</v>
      </c>
      <c r="C71" s="25"/>
      <c r="D71" s="45"/>
      <c r="E71" s="24">
        <f>'New Network Operations Center'!E71</f>
        <v>8</v>
      </c>
      <c r="F71" s="25">
        <f t="shared" ref="F71:F90" si="1">D71*E71</f>
        <v>0</v>
      </c>
    </row>
    <row r="72" spans="1:6" x14ac:dyDescent="0.25">
      <c r="A72" s="36" t="s">
        <v>143</v>
      </c>
      <c r="B72" s="32" t="s">
        <v>8</v>
      </c>
      <c r="C72" s="25"/>
      <c r="D72" s="45"/>
      <c r="E72" s="24">
        <f>'New Network Operations Center'!E72</f>
        <v>2</v>
      </c>
      <c r="F72" s="25">
        <f t="shared" si="1"/>
        <v>0</v>
      </c>
    </row>
    <row r="73" spans="1:6" x14ac:dyDescent="0.25">
      <c r="A73" s="36" t="s">
        <v>144</v>
      </c>
      <c r="B73" s="32" t="s">
        <v>145</v>
      </c>
      <c r="C73" s="25"/>
      <c r="D73" s="45"/>
      <c r="E73" s="24">
        <f>'New Network Operations Center'!E73</f>
        <v>4</v>
      </c>
      <c r="F73" s="25">
        <f t="shared" si="1"/>
        <v>0</v>
      </c>
    </row>
    <row r="74" spans="1:6" x14ac:dyDescent="0.25">
      <c r="A74" s="36" t="s">
        <v>146</v>
      </c>
      <c r="B74" s="32" t="s">
        <v>147</v>
      </c>
      <c r="C74" s="25"/>
      <c r="D74" s="45"/>
      <c r="E74" s="24">
        <f>'New Network Operations Center'!E74</f>
        <v>8</v>
      </c>
      <c r="F74" s="25">
        <f t="shared" si="1"/>
        <v>0</v>
      </c>
    </row>
    <row r="75" spans="1:6" x14ac:dyDescent="0.25">
      <c r="A75" s="36" t="s">
        <v>148</v>
      </c>
      <c r="B75" s="32" t="s">
        <v>149</v>
      </c>
      <c r="C75" s="25"/>
      <c r="D75" s="45"/>
      <c r="E75" s="24">
        <f>'New Network Operations Center'!E75</f>
        <v>4</v>
      </c>
      <c r="F75" s="25">
        <f t="shared" si="1"/>
        <v>0</v>
      </c>
    </row>
    <row r="76" spans="1:6" x14ac:dyDescent="0.25">
      <c r="A76" s="36" t="s">
        <v>150</v>
      </c>
      <c r="B76" s="32" t="s">
        <v>151</v>
      </c>
      <c r="C76" s="25"/>
      <c r="D76" s="45"/>
      <c r="E76" s="24">
        <f>'New Network Operations Center'!E76</f>
        <v>2</v>
      </c>
      <c r="F76" s="25">
        <f t="shared" si="1"/>
        <v>0</v>
      </c>
    </row>
    <row r="77" spans="1:6" x14ac:dyDescent="0.25">
      <c r="A77" s="36" t="s">
        <v>152</v>
      </c>
      <c r="B77" s="32" t="s">
        <v>153</v>
      </c>
      <c r="C77" s="25"/>
      <c r="D77" s="45"/>
      <c r="E77" s="24">
        <f>'New Network Operations Center'!E77</f>
        <v>2</v>
      </c>
      <c r="F77" s="25">
        <f t="shared" si="1"/>
        <v>0</v>
      </c>
    </row>
    <row r="78" spans="1:6" x14ac:dyDescent="0.25">
      <c r="A78" s="36" t="s">
        <v>154</v>
      </c>
      <c r="B78" s="32" t="s">
        <v>155</v>
      </c>
      <c r="C78" s="25"/>
      <c r="D78" s="45"/>
      <c r="E78" s="24">
        <f>'New Network Operations Center'!E78</f>
        <v>2</v>
      </c>
      <c r="F78" s="25">
        <f t="shared" si="1"/>
        <v>0</v>
      </c>
    </row>
    <row r="79" spans="1:6" x14ac:dyDescent="0.25">
      <c r="A79" s="36" t="s">
        <v>156</v>
      </c>
      <c r="B79" s="32" t="s">
        <v>157</v>
      </c>
      <c r="C79" s="25"/>
      <c r="D79" s="45"/>
      <c r="E79" s="24">
        <f>'New Network Operations Center'!E79</f>
        <v>2</v>
      </c>
      <c r="F79" s="25">
        <f t="shared" si="1"/>
        <v>0</v>
      </c>
    </row>
    <row r="80" spans="1:6" x14ac:dyDescent="0.25">
      <c r="A80" s="36" t="s">
        <v>158</v>
      </c>
      <c r="B80" s="32" t="s">
        <v>159</v>
      </c>
      <c r="C80" s="25"/>
      <c r="D80" s="45"/>
      <c r="E80" s="24">
        <f>'New Network Operations Center'!E80</f>
        <v>2</v>
      </c>
      <c r="F80" s="25">
        <f t="shared" si="1"/>
        <v>0</v>
      </c>
    </row>
    <row r="81" spans="1:6" x14ac:dyDescent="0.25">
      <c r="A81" s="36" t="s">
        <v>160</v>
      </c>
      <c r="B81" s="32" t="s">
        <v>161</v>
      </c>
      <c r="C81" s="25"/>
      <c r="D81" s="45"/>
      <c r="E81" s="24">
        <f>'New Network Operations Center'!E81</f>
        <v>2</v>
      </c>
      <c r="F81" s="25">
        <f t="shared" si="1"/>
        <v>0</v>
      </c>
    </row>
    <row r="82" spans="1:6" x14ac:dyDescent="0.25">
      <c r="A82" s="36" t="s">
        <v>162</v>
      </c>
      <c r="B82" s="32" t="s">
        <v>163</v>
      </c>
      <c r="C82" s="25"/>
      <c r="D82" s="45"/>
      <c r="E82" s="24">
        <f>'New Network Operations Center'!E82</f>
        <v>2</v>
      </c>
      <c r="F82" s="25">
        <f t="shared" si="1"/>
        <v>0</v>
      </c>
    </row>
    <row r="83" spans="1:6" x14ac:dyDescent="0.25">
      <c r="A83" s="36" t="s">
        <v>156</v>
      </c>
      <c r="B83" s="32" t="s">
        <v>157</v>
      </c>
      <c r="C83" s="25"/>
      <c r="D83" s="45"/>
      <c r="E83" s="24">
        <f>'New Network Operations Center'!E83</f>
        <v>2</v>
      </c>
      <c r="F83" s="25">
        <f t="shared" si="1"/>
        <v>0</v>
      </c>
    </row>
    <row r="84" spans="1:6" x14ac:dyDescent="0.25">
      <c r="A84" s="36" t="s">
        <v>160</v>
      </c>
      <c r="B84" s="32" t="s">
        <v>161</v>
      </c>
      <c r="C84" s="25"/>
      <c r="D84" s="45"/>
      <c r="E84" s="24">
        <f>'New Network Operations Center'!E84</f>
        <v>2</v>
      </c>
      <c r="F84" s="25">
        <f t="shared" si="1"/>
        <v>0</v>
      </c>
    </row>
    <row r="85" spans="1:6" x14ac:dyDescent="0.25">
      <c r="A85" s="36" t="s">
        <v>164</v>
      </c>
      <c r="B85" s="32" t="s">
        <v>125</v>
      </c>
      <c r="C85" s="25"/>
      <c r="D85" s="45"/>
      <c r="E85" s="24">
        <f>'New Network Operations Center'!E85</f>
        <v>2</v>
      </c>
      <c r="F85" s="25">
        <f t="shared" si="1"/>
        <v>0</v>
      </c>
    </row>
    <row r="86" spans="1:6" x14ac:dyDescent="0.25">
      <c r="A86" s="36" t="s">
        <v>140</v>
      </c>
      <c r="B86" s="32" t="s">
        <v>165</v>
      </c>
      <c r="C86" s="25"/>
      <c r="D86" s="45"/>
      <c r="E86" s="24">
        <f>'New Network Operations Center'!E86</f>
        <v>2</v>
      </c>
      <c r="F86" s="25">
        <f t="shared" si="1"/>
        <v>0</v>
      </c>
    </row>
    <row r="87" spans="1:6" x14ac:dyDescent="0.25">
      <c r="A87" s="36" t="s">
        <v>166</v>
      </c>
      <c r="B87" s="32" t="s">
        <v>167</v>
      </c>
      <c r="C87" s="25"/>
      <c r="D87" s="45"/>
      <c r="E87" s="24">
        <f>'New Network Operations Center'!E87</f>
        <v>4</v>
      </c>
      <c r="F87" s="25">
        <f t="shared" si="1"/>
        <v>0</v>
      </c>
    </row>
    <row r="88" spans="1:6" x14ac:dyDescent="0.25">
      <c r="A88" s="36" t="s">
        <v>168</v>
      </c>
      <c r="B88" s="32" t="s">
        <v>169</v>
      </c>
      <c r="C88" s="25"/>
      <c r="D88" s="45"/>
      <c r="E88" s="24">
        <f>'New Network Operations Center'!E88</f>
        <v>2</v>
      </c>
      <c r="F88" s="25">
        <f t="shared" si="1"/>
        <v>0</v>
      </c>
    </row>
    <row r="89" spans="1:6" x14ac:dyDescent="0.25">
      <c r="A89" s="36" t="s">
        <v>170</v>
      </c>
      <c r="B89" s="32" t="s">
        <v>171</v>
      </c>
      <c r="C89" s="25"/>
      <c r="D89" s="45"/>
      <c r="E89" s="24">
        <f>'New Network Operations Center'!E89</f>
        <v>2</v>
      </c>
      <c r="F89" s="25">
        <f t="shared" si="1"/>
        <v>0</v>
      </c>
    </row>
    <row r="90" spans="1:6" x14ac:dyDescent="0.25">
      <c r="A90" s="36" t="s">
        <v>172</v>
      </c>
      <c r="B90" s="32" t="s">
        <v>173</v>
      </c>
      <c r="C90" s="25"/>
      <c r="D90" s="45"/>
      <c r="E90" s="37">
        <f>'New Network Operations Center'!E90</f>
        <v>2</v>
      </c>
      <c r="F90" s="25">
        <f t="shared" si="1"/>
        <v>0</v>
      </c>
    </row>
    <row r="91" spans="1:6" ht="24.75" x14ac:dyDescent="0.25">
      <c r="A91" s="33" t="s">
        <v>24</v>
      </c>
      <c r="B91" s="22" t="s">
        <v>25</v>
      </c>
      <c r="C91" s="26"/>
      <c r="D91" s="26"/>
      <c r="E91" s="26"/>
      <c r="F91" s="7">
        <f>SUM('Ag Barn'!F22, 'Linda Griffin'!F22, 'Memorial Pathway Academy'!F22, 'New Network Operations Center'!F91, 'Walnut Glen'!F22)</f>
        <v>0</v>
      </c>
    </row>
    <row r="92" spans="1:6" x14ac:dyDescent="0.25">
      <c r="A92" s="33" t="s">
        <v>24</v>
      </c>
      <c r="B92" s="23" t="s">
        <v>26</v>
      </c>
      <c r="C92" s="26"/>
      <c r="D92" s="26"/>
      <c r="E92" s="26"/>
      <c r="F92" s="7">
        <f>SUM('Ag Barn'!F23, 'Linda Griffin'!F23, 'Memorial Pathway Academy'!F23, 'New Network Operations Center'!F92, 'Walnut Glen'!F23)</f>
        <v>0</v>
      </c>
    </row>
    <row r="93" spans="1:6" x14ac:dyDescent="0.25">
      <c r="A93" s="33" t="s">
        <v>24</v>
      </c>
      <c r="B93" s="23" t="s">
        <v>27</v>
      </c>
      <c r="C93" s="26"/>
      <c r="D93" s="26"/>
      <c r="E93" s="26"/>
      <c r="F93" s="7">
        <f>SUM('Ag Barn'!F24, 'Linda Griffin'!F24, 'Memorial Pathway Academy'!F24, 'New Network Operations Center'!F93, 'Walnut Glen'!F24)</f>
        <v>0</v>
      </c>
    </row>
    <row r="94" spans="1:6" x14ac:dyDescent="0.25">
      <c r="A94" s="10"/>
      <c r="B94" s="6"/>
      <c r="C94" s="8"/>
      <c r="D94" s="8"/>
      <c r="E94" s="8"/>
      <c r="F94" s="8"/>
    </row>
    <row r="95" spans="1:6" x14ac:dyDescent="0.25">
      <c r="A95" s="10"/>
      <c r="B95" s="6"/>
      <c r="C95" s="8"/>
      <c r="D95" s="1" t="s">
        <v>31</v>
      </c>
      <c r="E95" s="1"/>
      <c r="F95" s="27">
        <f>SUM(F5:F90)</f>
        <v>0</v>
      </c>
    </row>
    <row r="96" spans="1:6" x14ac:dyDescent="0.25">
      <c r="A96" s="10"/>
      <c r="B96" s="6"/>
      <c r="C96" s="8"/>
      <c r="D96" s="1" t="s">
        <v>32</v>
      </c>
      <c r="E96" s="2"/>
      <c r="F96" s="27">
        <f>SUM(F91:F93)</f>
        <v>0</v>
      </c>
    </row>
    <row r="97" spans="1:6" x14ac:dyDescent="0.25">
      <c r="A97" s="10"/>
      <c r="B97" s="6"/>
      <c r="C97" s="8"/>
      <c r="D97" s="9" t="s">
        <v>33</v>
      </c>
      <c r="E97" s="9"/>
      <c r="F97" s="28">
        <f>SUM(F95:F96)</f>
        <v>0</v>
      </c>
    </row>
  </sheetData>
  <sheetProtection algorithmName="SHA-512" hashValue="HSF1fc88bd+tVYytLFgpv32Sm23/alnIOr7uT9jQAP/Uog2TU4fzdr4CsCTTLgz8qK+Dk2QdM1Ng3EBn1wnvXg==" saltValue="yADk4PXmSKX1SCP9p/ntZg==" spinCount="100000" sheet="1" objects="1" scenarios="1" selectLockedCells="1"/>
  <mergeCells count="1">
    <mergeCell ref="A1: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58FA6-71AC-4303-93DC-0F5C7062E36B}">
  <dimension ref="A1:F28"/>
  <sheetViews>
    <sheetView zoomScaleNormal="100" workbookViewId="0">
      <selection activeCell="F22" sqref="F22"/>
    </sheetView>
  </sheetViews>
  <sheetFormatPr defaultRowHeight="15" x14ac:dyDescent="0.25"/>
  <cols>
    <col min="1" max="1" width="42.28515625" customWidth="1"/>
    <col min="2" max="2" width="43" customWidth="1"/>
    <col min="3" max="3" width="15.140625" customWidth="1"/>
    <col min="4" max="4" width="19" customWidth="1"/>
    <col min="5" max="5" width="9.7109375" customWidth="1"/>
    <col min="6" max="6" width="20.42578125" customWidth="1"/>
  </cols>
  <sheetData>
    <row r="1" spans="1:6" ht="14.45" customHeight="1" x14ac:dyDescent="0.25">
      <c r="A1" s="51" t="s">
        <v>50</v>
      </c>
      <c r="B1" s="51"/>
      <c r="C1" s="51"/>
      <c r="D1" s="51"/>
      <c r="E1" s="51"/>
      <c r="F1" s="51"/>
    </row>
    <row r="2" spans="1:6" ht="14.45" customHeight="1" x14ac:dyDescent="0.25">
      <c r="A2" s="51"/>
      <c r="B2" s="51"/>
      <c r="C2" s="51"/>
      <c r="D2" s="51"/>
      <c r="E2" s="51"/>
      <c r="F2" s="51"/>
    </row>
    <row r="3" spans="1:6" ht="15" customHeight="1"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4" t="str">
        <f>Totals!A5</f>
        <v>C9500-24Y4C-A (or equivalent)</v>
      </c>
      <c r="B5" s="29" t="str">
        <f>Totals!B5</f>
        <v>Catalyst 9500 24x1/10/25G and 4-port 40/100G, Advantage C9500-24Y4C-A</v>
      </c>
      <c r="C5" s="25"/>
      <c r="D5" s="24">
        <f>Totals!D5</f>
        <v>0</v>
      </c>
      <c r="E5" s="24">
        <v>2</v>
      </c>
      <c r="F5" s="25">
        <f>D5*E5</f>
        <v>0</v>
      </c>
    </row>
    <row r="6" spans="1:6" ht="24" x14ac:dyDescent="0.25">
      <c r="A6" s="34" t="str">
        <f>Totals!A6</f>
        <v>CON-SNT-C95024YA</v>
      </c>
      <c r="B6" s="29" t="str">
        <f>Totals!B6</f>
        <v>BAS 8X5XNBD Catalyst 9500 24x1/10/25G  and 4-port 40/100G, A</v>
      </c>
      <c r="C6" s="25"/>
      <c r="D6" s="24">
        <f>Totals!D6</f>
        <v>0</v>
      </c>
      <c r="E6" s="24">
        <v>2</v>
      </c>
      <c r="F6" s="25">
        <f>D6*E6</f>
        <v>0</v>
      </c>
    </row>
    <row r="7" spans="1:6" x14ac:dyDescent="0.25">
      <c r="A7" s="34" t="str">
        <f>Totals!A7</f>
        <v>CAB-N5K6A-NA</v>
      </c>
      <c r="B7" s="21" t="str">
        <f>Totals!B7</f>
        <v>Power Cord, 200/240V 6A North America</v>
      </c>
      <c r="C7" s="25"/>
      <c r="D7" s="24">
        <f>Totals!D7</f>
        <v>0</v>
      </c>
      <c r="E7" s="24">
        <v>2</v>
      </c>
      <c r="F7" s="25">
        <f t="shared" ref="F7:F21" si="0">D7*E7</f>
        <v>0</v>
      </c>
    </row>
    <row r="8" spans="1:6" ht="24" x14ac:dyDescent="0.25">
      <c r="A8" s="34" t="str">
        <f>Totals!A8</f>
        <v>C9K-PWR-650WAC-R (or equivalent)</v>
      </c>
      <c r="B8" s="21" t="str">
        <f>Totals!B8</f>
        <v>650W AC Config 4 Power Supply front to back cooling</v>
      </c>
      <c r="C8" s="25"/>
      <c r="D8" s="24">
        <f>Totals!D8</f>
        <v>0</v>
      </c>
      <c r="E8" s="24">
        <v>2</v>
      </c>
      <c r="F8" s="25">
        <f t="shared" si="0"/>
        <v>0</v>
      </c>
    </row>
    <row r="9" spans="1:6" ht="24" x14ac:dyDescent="0.25">
      <c r="A9" s="34" t="str">
        <f>Totals!A9</f>
        <v>C9K-PWR-650WAC-R/2 (or equivalent)</v>
      </c>
      <c r="B9" s="21" t="str">
        <f>Totals!B9</f>
        <v>650W AC Config 4 Power Supply front to back cooling</v>
      </c>
      <c r="C9" s="25"/>
      <c r="D9" s="24">
        <f>Totals!D9</f>
        <v>0</v>
      </c>
      <c r="E9" s="24">
        <v>2</v>
      </c>
      <c r="F9" s="25">
        <f t="shared" si="0"/>
        <v>0</v>
      </c>
    </row>
    <row r="10" spans="1:6" x14ac:dyDescent="0.25">
      <c r="A10" s="34" t="str">
        <f>Totals!A10</f>
        <v>C9K-T1-FANTRAY (or equivalent)</v>
      </c>
      <c r="B10" s="21" t="str">
        <f>Totals!B10</f>
        <v>Catalyst 9500 Type 4 front to back cooling Fan</v>
      </c>
      <c r="C10" s="25"/>
      <c r="D10" s="24">
        <f>Totals!D10</f>
        <v>0</v>
      </c>
      <c r="E10" s="24">
        <v>2</v>
      </c>
      <c r="F10" s="25">
        <f t="shared" si="0"/>
        <v>0</v>
      </c>
    </row>
    <row r="11" spans="1:6" x14ac:dyDescent="0.25">
      <c r="A11" s="34" t="str">
        <f>Totals!A11</f>
        <v>C9500-NW-A (or equivalent)</v>
      </c>
      <c r="B11" s="21" t="str">
        <f>Totals!B11</f>
        <v>C9500 Network Stack, Advantage</v>
      </c>
      <c r="C11" s="25"/>
      <c r="D11" s="24">
        <f>Totals!D11</f>
        <v>0</v>
      </c>
      <c r="E11" s="24">
        <v>2</v>
      </c>
      <c r="F11" s="25">
        <f t="shared" si="0"/>
        <v>0</v>
      </c>
    </row>
    <row r="12" spans="1:6" x14ac:dyDescent="0.25">
      <c r="A12" s="34" t="str">
        <f>Totals!A12</f>
        <v>S9500UK9-1718</v>
      </c>
      <c r="B12" s="21" t="str">
        <f>Totals!B12</f>
        <v>CAT9300/9400/9500/9600 UNIVERSAL</v>
      </c>
      <c r="C12" s="25"/>
      <c r="D12" s="24">
        <f>Totals!D12</f>
        <v>0</v>
      </c>
      <c r="E12" s="24">
        <v>2</v>
      </c>
      <c r="F12" s="25">
        <f t="shared" si="0"/>
        <v>0</v>
      </c>
    </row>
    <row r="13" spans="1:6" x14ac:dyDescent="0.25">
      <c r="A13" s="34" t="str">
        <f>Totals!A13</f>
        <v>C9K-F1-SSD-240G (or equivalent)</v>
      </c>
      <c r="B13" s="21" t="str">
        <f>Totals!B13</f>
        <v>Cisco pluggable SSD storage</v>
      </c>
      <c r="C13" s="25"/>
      <c r="D13" s="24">
        <f>Totals!D13</f>
        <v>0</v>
      </c>
      <c r="E13" s="24">
        <v>2</v>
      </c>
      <c r="F13" s="25">
        <f t="shared" si="0"/>
        <v>0</v>
      </c>
    </row>
    <row r="14" spans="1:6" x14ac:dyDescent="0.25">
      <c r="A14" s="34" t="str">
        <f>Totals!A14</f>
        <v>C9500-DNA-24Y4C-A</v>
      </c>
      <c r="B14" s="21" t="str">
        <f>Totals!B14</f>
        <v>C9500 DNA Advantage, Term License</v>
      </c>
      <c r="C14" s="25"/>
      <c r="D14" s="24">
        <f>Totals!D14</f>
        <v>0</v>
      </c>
      <c r="E14" s="24">
        <v>2</v>
      </c>
      <c r="F14" s="25">
        <f t="shared" si="0"/>
        <v>0</v>
      </c>
    </row>
    <row r="15" spans="1:6" x14ac:dyDescent="0.25">
      <c r="A15" s="34" t="str">
        <f>Totals!A15</f>
        <v>C9500-DNA-L-A-5Y</v>
      </c>
      <c r="B15" s="21" t="str">
        <f>Totals!B15</f>
        <v>DNA Advantage 5 Year License</v>
      </c>
      <c r="C15" s="25">
        <v>60</v>
      </c>
      <c r="D15" s="24">
        <f>Totals!D15</f>
        <v>0</v>
      </c>
      <c r="E15" s="24">
        <v>2</v>
      </c>
      <c r="F15" s="25">
        <f t="shared" si="0"/>
        <v>0</v>
      </c>
    </row>
    <row r="16" spans="1:6" ht="24" x14ac:dyDescent="0.25">
      <c r="A16" s="34" t="str">
        <f>Totals!A16</f>
        <v>PI-LFAS-T (or equivalent)</v>
      </c>
      <c r="B16" s="21" t="str">
        <f>Totals!B16</f>
        <v>Prime Infrastructure Lifecycle &amp; Assurance Term - Smart Lic</v>
      </c>
      <c r="C16" s="25"/>
      <c r="D16" s="24">
        <f>Totals!D16</f>
        <v>0</v>
      </c>
      <c r="E16" s="24">
        <v>2</v>
      </c>
      <c r="F16" s="25">
        <f t="shared" si="0"/>
        <v>0</v>
      </c>
    </row>
    <row r="17" spans="1:6" x14ac:dyDescent="0.25">
      <c r="A17" s="34" t="str">
        <f>Totals!A17</f>
        <v>PI-LFAS-AP-T-5Y (or equivalent)</v>
      </c>
      <c r="B17" s="21" t="str">
        <f>Totals!B17</f>
        <v>PI Dev Lic for Lifecycle &amp; Assurance Term 5Y</v>
      </c>
      <c r="C17" s="25">
        <v>60</v>
      </c>
      <c r="D17" s="24">
        <f>Totals!D17</f>
        <v>0</v>
      </c>
      <c r="E17" s="24">
        <v>2</v>
      </c>
      <c r="F17" s="25">
        <f t="shared" si="0"/>
        <v>0</v>
      </c>
    </row>
    <row r="18" spans="1:6" ht="24" x14ac:dyDescent="0.25">
      <c r="A18" s="34" t="str">
        <f>Totals!A18</f>
        <v>NETWORK-PNP- LIC (or equivalent)</v>
      </c>
      <c r="B18" s="21" t="str">
        <f>Totals!B18</f>
        <v>Network Plug-n-Play Connect for zero-touch device deployment</v>
      </c>
      <c r="C18" s="25"/>
      <c r="D18" s="24">
        <f>Totals!D18</f>
        <v>0</v>
      </c>
      <c r="E18" s="24">
        <v>2</v>
      </c>
      <c r="F18" s="25">
        <f t="shared" si="0"/>
        <v>0</v>
      </c>
    </row>
    <row r="19" spans="1:6" x14ac:dyDescent="0.25">
      <c r="A19" s="34" t="str">
        <f>Totals!A19</f>
        <v>SFP-10G-ER-S= (or equivalent)</v>
      </c>
      <c r="B19" s="30" t="str">
        <f>Totals!B19</f>
        <v>10GBASE-ER SFP module</v>
      </c>
      <c r="C19" s="25"/>
      <c r="D19" s="24">
        <f>Totals!D19</f>
        <v>0</v>
      </c>
      <c r="E19" s="24">
        <v>4</v>
      </c>
      <c r="F19" s="25">
        <f t="shared" si="0"/>
        <v>0</v>
      </c>
    </row>
    <row r="20" spans="1:6" x14ac:dyDescent="0.25">
      <c r="A20" s="34" t="str">
        <f>Totals!A20</f>
        <v>SFP-H10GB-CU1M (or equivalent)</v>
      </c>
      <c r="B20" s="31" t="str">
        <f>Totals!B20</f>
        <v>Twinax cable, passive, 30AWG cable assembly, 1M</v>
      </c>
      <c r="C20" s="25"/>
      <c r="D20" s="24">
        <f>Totals!D20</f>
        <v>0</v>
      </c>
      <c r="E20" s="24">
        <v>2</v>
      </c>
      <c r="F20" s="25">
        <f t="shared" si="0"/>
        <v>0</v>
      </c>
    </row>
    <row r="21" spans="1:6" x14ac:dyDescent="0.25">
      <c r="A21" s="34" t="str">
        <f>Totals!A21</f>
        <v>QSFP 100GE CU1M (or equivalent)</v>
      </c>
      <c r="B21" s="32" t="str">
        <f>Totals!B21</f>
        <v>100GBASE-CR4 Passive Copper Cable, 1M</v>
      </c>
      <c r="C21" s="25"/>
      <c r="D21" s="24">
        <f>Totals!D21</f>
        <v>0</v>
      </c>
      <c r="E21" s="24">
        <v>2</v>
      </c>
      <c r="F21" s="25">
        <f t="shared" si="0"/>
        <v>0</v>
      </c>
    </row>
    <row r="22" spans="1:6" ht="24.75" x14ac:dyDescent="0.25">
      <c r="A22" s="33" t="s">
        <v>24</v>
      </c>
      <c r="B22" s="22" t="s">
        <v>25</v>
      </c>
      <c r="C22" s="26"/>
      <c r="D22" s="26"/>
      <c r="E22" s="26"/>
      <c r="F22" s="46"/>
    </row>
    <row r="23" spans="1:6" x14ac:dyDescent="0.25">
      <c r="A23" s="33" t="s">
        <v>24</v>
      </c>
      <c r="B23" s="23" t="s">
        <v>26</v>
      </c>
      <c r="C23" s="26"/>
      <c r="D23" s="26"/>
      <c r="E23" s="26"/>
      <c r="F23" s="46"/>
    </row>
    <row r="24" spans="1:6" x14ac:dyDescent="0.25">
      <c r="A24" s="33" t="s">
        <v>24</v>
      </c>
      <c r="B24" s="23" t="s">
        <v>27</v>
      </c>
      <c r="C24" s="26"/>
      <c r="D24" s="26"/>
      <c r="E24" s="26"/>
      <c r="F24" s="46"/>
    </row>
    <row r="25" spans="1:6" x14ac:dyDescent="0.25">
      <c r="A25" s="10"/>
      <c r="B25" s="6"/>
      <c r="C25" s="8"/>
      <c r="D25" s="8"/>
      <c r="E25" s="8"/>
      <c r="F25" s="8"/>
    </row>
    <row r="26" spans="1:6" x14ac:dyDescent="0.25">
      <c r="A26" s="10"/>
      <c r="B26" s="6"/>
      <c r="C26" s="8"/>
      <c r="D26" s="1" t="s">
        <v>31</v>
      </c>
      <c r="E26" s="1"/>
      <c r="F26" s="27">
        <f>SUM(F5:F21)</f>
        <v>0</v>
      </c>
    </row>
    <row r="27" spans="1:6" x14ac:dyDescent="0.25">
      <c r="A27" s="10"/>
      <c r="B27" s="6"/>
      <c r="C27" s="8"/>
      <c r="D27" s="1" t="s">
        <v>32</v>
      </c>
      <c r="E27" s="2"/>
      <c r="F27" s="27">
        <f>SUM(F22:F24)</f>
        <v>0</v>
      </c>
    </row>
    <row r="28" spans="1:6" x14ac:dyDescent="0.25">
      <c r="A28" s="10"/>
      <c r="B28" s="6"/>
      <c r="C28" s="8"/>
      <c r="D28" s="9" t="s">
        <v>33</v>
      </c>
      <c r="E28" s="9"/>
      <c r="F28" s="28">
        <f>SUM(F26:F27)</f>
        <v>0</v>
      </c>
    </row>
  </sheetData>
  <sheetProtection algorithmName="SHA-512" hashValue="zi1h1jpYVq38HP0VZMx0lg0TIMpfeNLdCRG39syQZERoPmJgLuwvgkqRAZ9GJvSDK1nVImsImozeYrs6+QFq+Q==" saltValue="OQZQC+038Qvgeyeq+2gtZQ==" spinCount="100000" sheet="1" objects="1" scenarios="1" selectLockedCells="1"/>
  <mergeCells count="1">
    <mergeCell ref="A1: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A7B98-9AB4-47AF-A03B-ED84D00AE3BD}">
  <dimension ref="A1:F28"/>
  <sheetViews>
    <sheetView workbookViewId="0">
      <selection activeCell="F22" sqref="F22"/>
    </sheetView>
  </sheetViews>
  <sheetFormatPr defaultRowHeight="15" x14ac:dyDescent="0.25"/>
  <cols>
    <col min="1" max="1" width="42.28515625" customWidth="1"/>
    <col min="2" max="2" width="43" customWidth="1"/>
    <col min="3" max="3" width="15.140625" customWidth="1"/>
    <col min="4" max="4" width="19" customWidth="1"/>
    <col min="5" max="5" width="9.7109375" customWidth="1"/>
    <col min="6" max="6" width="20.42578125" customWidth="1"/>
  </cols>
  <sheetData>
    <row r="1" spans="1:6" x14ac:dyDescent="0.25">
      <c r="A1" s="51" t="s">
        <v>51</v>
      </c>
      <c r="B1" s="51"/>
      <c r="C1" s="51"/>
      <c r="D1" s="51"/>
      <c r="E1" s="51"/>
      <c r="F1" s="51"/>
    </row>
    <row r="2" spans="1:6" x14ac:dyDescent="0.25">
      <c r="A2" s="51"/>
      <c r="B2" s="51"/>
      <c r="C2" s="51"/>
      <c r="D2" s="51"/>
      <c r="E2" s="51"/>
      <c r="F2" s="51"/>
    </row>
    <row r="3" spans="1:6" ht="15.75"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4" t="str">
        <f>Totals!A5</f>
        <v>C9500-24Y4C-A (or equivalent)</v>
      </c>
      <c r="B5" s="29" t="str">
        <f>Totals!B5</f>
        <v>Catalyst 9500 24x1/10/25G and 4-port 40/100G, Advantage C9500-24Y4C-A</v>
      </c>
      <c r="C5" s="25"/>
      <c r="D5" s="24">
        <f>Totals!D5</f>
        <v>0</v>
      </c>
      <c r="E5" s="24">
        <v>0</v>
      </c>
      <c r="F5" s="25">
        <f>D5*E5</f>
        <v>0</v>
      </c>
    </row>
    <row r="6" spans="1:6" ht="24" x14ac:dyDescent="0.25">
      <c r="A6" s="34" t="str">
        <f>Totals!A6</f>
        <v>CON-SNT-C95024YA</v>
      </c>
      <c r="B6" s="29" t="str">
        <f>Totals!B6</f>
        <v>BAS 8X5XNBD Catalyst 9500 24x1/10/25G  and 4-port 40/100G, A</v>
      </c>
      <c r="C6" s="25"/>
      <c r="D6" s="24">
        <f>Totals!D6</f>
        <v>0</v>
      </c>
      <c r="E6" s="24">
        <v>2</v>
      </c>
      <c r="F6" s="25">
        <f>D6*E6</f>
        <v>0</v>
      </c>
    </row>
    <row r="7" spans="1:6" x14ac:dyDescent="0.25">
      <c r="A7" s="34" t="str">
        <f>Totals!A7</f>
        <v>CAB-N5K6A-NA</v>
      </c>
      <c r="B7" s="21" t="str">
        <f>Totals!B7</f>
        <v>Power Cord, 200/240V 6A North America</v>
      </c>
      <c r="C7" s="25"/>
      <c r="D7" s="24">
        <f>Totals!D7</f>
        <v>0</v>
      </c>
      <c r="E7" s="24">
        <v>0</v>
      </c>
      <c r="F7" s="25">
        <f t="shared" ref="F7:F21" si="0">D7*E7</f>
        <v>0</v>
      </c>
    </row>
    <row r="8" spans="1:6" ht="24" x14ac:dyDescent="0.25">
      <c r="A8" s="34" t="str">
        <f>Totals!A8</f>
        <v>C9K-PWR-650WAC-R (or equivalent)</v>
      </c>
      <c r="B8" s="21" t="str">
        <f>Totals!B8</f>
        <v>650W AC Config 4 Power Supply front to back cooling</v>
      </c>
      <c r="C8" s="25"/>
      <c r="D8" s="24">
        <f>Totals!D8</f>
        <v>0</v>
      </c>
      <c r="E8" s="24">
        <v>0</v>
      </c>
      <c r="F8" s="25">
        <f t="shared" si="0"/>
        <v>0</v>
      </c>
    </row>
    <row r="9" spans="1:6" ht="24" x14ac:dyDescent="0.25">
      <c r="A9" s="34" t="str">
        <f>Totals!A9</f>
        <v>C9K-PWR-650WAC-R/2 (or equivalent)</v>
      </c>
      <c r="B9" s="21" t="str">
        <f>Totals!B9</f>
        <v>650W AC Config 4 Power Supply front to back cooling</v>
      </c>
      <c r="C9" s="25"/>
      <c r="D9" s="24">
        <f>Totals!D9</f>
        <v>0</v>
      </c>
      <c r="E9" s="24">
        <v>0</v>
      </c>
      <c r="F9" s="25">
        <f t="shared" si="0"/>
        <v>0</v>
      </c>
    </row>
    <row r="10" spans="1:6" x14ac:dyDescent="0.25">
      <c r="A10" s="34" t="str">
        <f>Totals!A10</f>
        <v>C9K-T1-FANTRAY (or equivalent)</v>
      </c>
      <c r="B10" s="21" t="str">
        <f>Totals!B10</f>
        <v>Catalyst 9500 Type 4 front to back cooling Fan</v>
      </c>
      <c r="C10" s="25"/>
      <c r="D10" s="24">
        <f>Totals!D10</f>
        <v>0</v>
      </c>
      <c r="E10" s="24">
        <v>0</v>
      </c>
      <c r="F10" s="25">
        <f t="shared" si="0"/>
        <v>0</v>
      </c>
    </row>
    <row r="11" spans="1:6" x14ac:dyDescent="0.25">
      <c r="A11" s="34" t="str">
        <f>Totals!A11</f>
        <v>C9500-NW-A (or equivalent)</v>
      </c>
      <c r="B11" s="21" t="str">
        <f>Totals!B11</f>
        <v>C9500 Network Stack, Advantage</v>
      </c>
      <c r="C11" s="25"/>
      <c r="D11" s="24">
        <f>Totals!D11</f>
        <v>0</v>
      </c>
      <c r="E11" s="24">
        <v>0</v>
      </c>
      <c r="F11" s="25">
        <f t="shared" si="0"/>
        <v>0</v>
      </c>
    </row>
    <row r="12" spans="1:6" x14ac:dyDescent="0.25">
      <c r="A12" s="34" t="str">
        <f>Totals!A12</f>
        <v>S9500UK9-1718</v>
      </c>
      <c r="B12" s="21" t="str">
        <f>Totals!B12</f>
        <v>CAT9300/9400/9500/9600 UNIVERSAL</v>
      </c>
      <c r="C12" s="25"/>
      <c r="D12" s="24">
        <f>Totals!D12</f>
        <v>0</v>
      </c>
      <c r="E12" s="24">
        <v>0</v>
      </c>
      <c r="F12" s="25">
        <f t="shared" si="0"/>
        <v>0</v>
      </c>
    </row>
    <row r="13" spans="1:6" x14ac:dyDescent="0.25">
      <c r="A13" s="34" t="str">
        <f>Totals!A13</f>
        <v>C9K-F1-SSD-240G (or equivalent)</v>
      </c>
      <c r="B13" s="21" t="str">
        <f>Totals!B13</f>
        <v>Cisco pluggable SSD storage</v>
      </c>
      <c r="C13" s="25"/>
      <c r="D13" s="24">
        <f>Totals!D13</f>
        <v>0</v>
      </c>
      <c r="E13" s="24">
        <v>0</v>
      </c>
      <c r="F13" s="25">
        <f t="shared" si="0"/>
        <v>0</v>
      </c>
    </row>
    <row r="14" spans="1:6" x14ac:dyDescent="0.25">
      <c r="A14" s="34" t="str">
        <f>Totals!A14</f>
        <v>C9500-DNA-24Y4C-A</v>
      </c>
      <c r="B14" s="21" t="str">
        <f>Totals!B14</f>
        <v>C9500 DNA Advantage, Term License</v>
      </c>
      <c r="C14" s="25"/>
      <c r="D14" s="24">
        <f>Totals!D14</f>
        <v>0</v>
      </c>
      <c r="E14" s="24">
        <v>0</v>
      </c>
      <c r="F14" s="25">
        <f t="shared" si="0"/>
        <v>0</v>
      </c>
    </row>
    <row r="15" spans="1:6" x14ac:dyDescent="0.25">
      <c r="A15" s="34" t="str">
        <f>Totals!A15</f>
        <v>C9500-DNA-L-A-5Y</v>
      </c>
      <c r="B15" s="21" t="str">
        <f>Totals!B15</f>
        <v>DNA Advantage 5 Year License</v>
      </c>
      <c r="C15" s="25">
        <v>60</v>
      </c>
      <c r="D15" s="24">
        <f>Totals!D15</f>
        <v>0</v>
      </c>
      <c r="E15" s="24">
        <v>0</v>
      </c>
      <c r="F15" s="25">
        <f t="shared" si="0"/>
        <v>0</v>
      </c>
    </row>
    <row r="16" spans="1:6" ht="24" x14ac:dyDescent="0.25">
      <c r="A16" s="34" t="str">
        <f>Totals!A16</f>
        <v>PI-LFAS-T (or equivalent)</v>
      </c>
      <c r="B16" s="21" t="str">
        <f>Totals!B16</f>
        <v>Prime Infrastructure Lifecycle &amp; Assurance Term - Smart Lic</v>
      </c>
      <c r="C16" s="25"/>
      <c r="D16" s="24">
        <f>Totals!D16</f>
        <v>0</v>
      </c>
      <c r="E16" s="24">
        <v>0</v>
      </c>
      <c r="F16" s="25">
        <f t="shared" si="0"/>
        <v>0</v>
      </c>
    </row>
    <row r="17" spans="1:6" x14ac:dyDescent="0.25">
      <c r="A17" s="34" t="str">
        <f>Totals!A17</f>
        <v>PI-LFAS-AP-T-5Y (or equivalent)</v>
      </c>
      <c r="B17" s="21" t="str">
        <f>Totals!B17</f>
        <v>PI Dev Lic for Lifecycle &amp; Assurance Term 5Y</v>
      </c>
      <c r="C17" s="25">
        <v>60</v>
      </c>
      <c r="D17" s="24">
        <f>Totals!D17</f>
        <v>0</v>
      </c>
      <c r="E17" s="24">
        <v>0</v>
      </c>
      <c r="F17" s="25">
        <f t="shared" si="0"/>
        <v>0</v>
      </c>
    </row>
    <row r="18" spans="1:6" ht="24" x14ac:dyDescent="0.25">
      <c r="A18" s="34" t="str">
        <f>Totals!A18</f>
        <v>NETWORK-PNP- LIC (or equivalent)</v>
      </c>
      <c r="B18" s="21" t="str">
        <f>Totals!B18</f>
        <v>Network Plug-n-Play Connect for zero-touch device deployment</v>
      </c>
      <c r="C18" s="25"/>
      <c r="D18" s="24">
        <f>Totals!D18</f>
        <v>0</v>
      </c>
      <c r="E18" s="24">
        <v>0</v>
      </c>
      <c r="F18" s="25">
        <f t="shared" si="0"/>
        <v>0</v>
      </c>
    </row>
    <row r="19" spans="1:6" x14ac:dyDescent="0.25">
      <c r="A19" s="34" t="str">
        <f>Totals!A19</f>
        <v>SFP-10G-ER-S= (or equivalent)</v>
      </c>
      <c r="B19" s="30" t="str">
        <f>Totals!B19</f>
        <v>10GBASE-ER SFP module</v>
      </c>
      <c r="C19" s="25"/>
      <c r="D19" s="24">
        <f>Totals!D19</f>
        <v>0</v>
      </c>
      <c r="E19" s="24">
        <v>0</v>
      </c>
      <c r="F19" s="25">
        <f t="shared" si="0"/>
        <v>0</v>
      </c>
    </row>
    <row r="20" spans="1:6" x14ac:dyDescent="0.25">
      <c r="A20" s="34" t="str">
        <f>Totals!A20</f>
        <v>SFP-H10GB-CU1M (or equivalent)</v>
      </c>
      <c r="B20" s="31" t="str">
        <f>Totals!B20</f>
        <v>Twinax cable, passive, 30AWG cable assembly, 1M</v>
      </c>
      <c r="C20" s="25"/>
      <c r="D20" s="24">
        <f>Totals!D20</f>
        <v>0</v>
      </c>
      <c r="E20" s="24">
        <v>2</v>
      </c>
      <c r="F20" s="25">
        <f t="shared" si="0"/>
        <v>0</v>
      </c>
    </row>
    <row r="21" spans="1:6" x14ac:dyDescent="0.25">
      <c r="A21" s="34" t="str">
        <f>Totals!A21</f>
        <v>QSFP 100GE CU1M (or equivalent)</v>
      </c>
      <c r="B21" s="32" t="str">
        <f>Totals!B21</f>
        <v>100GBASE-CR4 Passive Copper Cable, 1M</v>
      </c>
      <c r="C21" s="25"/>
      <c r="D21" s="24">
        <f>Totals!D21</f>
        <v>0</v>
      </c>
      <c r="E21" s="24">
        <v>2</v>
      </c>
      <c r="F21" s="25">
        <f t="shared" si="0"/>
        <v>0</v>
      </c>
    </row>
    <row r="22" spans="1:6" ht="24.75" x14ac:dyDescent="0.25">
      <c r="A22" s="33" t="s">
        <v>24</v>
      </c>
      <c r="B22" s="22" t="s">
        <v>25</v>
      </c>
      <c r="C22" s="26"/>
      <c r="D22" s="26"/>
      <c r="E22" s="26"/>
      <c r="F22" s="46"/>
    </row>
    <row r="23" spans="1:6" x14ac:dyDescent="0.25">
      <c r="A23" s="33" t="s">
        <v>24</v>
      </c>
      <c r="B23" s="23" t="s">
        <v>26</v>
      </c>
      <c r="C23" s="26"/>
      <c r="D23" s="26"/>
      <c r="E23" s="26"/>
      <c r="F23" s="46"/>
    </row>
    <row r="24" spans="1:6" x14ac:dyDescent="0.25">
      <c r="A24" s="33" t="s">
        <v>24</v>
      </c>
      <c r="B24" s="23" t="s">
        <v>27</v>
      </c>
      <c r="C24" s="26"/>
      <c r="D24" s="26"/>
      <c r="E24" s="26"/>
      <c r="F24" s="46"/>
    </row>
    <row r="25" spans="1:6" x14ac:dyDescent="0.25">
      <c r="A25" s="10"/>
      <c r="B25" s="6"/>
      <c r="C25" s="8"/>
      <c r="D25" s="8"/>
      <c r="E25" s="8"/>
      <c r="F25" s="8"/>
    </row>
    <row r="26" spans="1:6" x14ac:dyDescent="0.25">
      <c r="A26" s="10"/>
      <c r="B26" s="6"/>
      <c r="C26" s="8"/>
      <c r="D26" s="1" t="s">
        <v>31</v>
      </c>
      <c r="E26" s="1"/>
      <c r="F26" s="27">
        <f>SUM(F5:F21)</f>
        <v>0</v>
      </c>
    </row>
    <row r="27" spans="1:6" x14ac:dyDescent="0.25">
      <c r="A27" s="10"/>
      <c r="B27" s="6"/>
      <c r="C27" s="8"/>
      <c r="D27" s="1" t="s">
        <v>32</v>
      </c>
      <c r="E27" s="2"/>
      <c r="F27" s="27">
        <f>SUM(F22:F24)</f>
        <v>0</v>
      </c>
    </row>
    <row r="28" spans="1:6" x14ac:dyDescent="0.25">
      <c r="A28" s="10"/>
      <c r="B28" s="6"/>
      <c r="C28" s="8"/>
      <c r="D28" s="9" t="s">
        <v>33</v>
      </c>
      <c r="E28" s="9"/>
      <c r="F28" s="28">
        <f>SUM(F26:F27)</f>
        <v>0</v>
      </c>
    </row>
  </sheetData>
  <sheetProtection algorithmName="SHA-512" hashValue="U3bkMs3SNdO/JYWFLKAumgzZabB80DBQMQFrvZAAB+1RTsNfrvqcIsRu2QH/ReOfaEglQe132dpj1JYulayTbw==" saltValue="jyah8LGhPXO/PxVPchhOAQ==" spinCount="100000" sheet="1" objects="1" scenarios="1" selectLockedCells="1"/>
  <mergeCells count="1">
    <mergeCell ref="A1: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B37A-16C6-469E-8C25-4FD5F42F46C1}">
  <dimension ref="A1:F28"/>
  <sheetViews>
    <sheetView workbookViewId="0">
      <selection activeCell="F22" sqref="F22"/>
    </sheetView>
  </sheetViews>
  <sheetFormatPr defaultRowHeight="15" x14ac:dyDescent="0.25"/>
  <cols>
    <col min="1" max="1" width="42.28515625" customWidth="1"/>
    <col min="2" max="2" width="43" customWidth="1"/>
    <col min="3" max="3" width="15.140625" customWidth="1"/>
    <col min="4" max="4" width="19" customWidth="1"/>
    <col min="5" max="5" width="9.7109375" customWidth="1"/>
    <col min="6" max="6" width="20.42578125" customWidth="1"/>
  </cols>
  <sheetData>
    <row r="1" spans="1:6" ht="14.45" customHeight="1" x14ac:dyDescent="0.25">
      <c r="A1" s="51" t="s">
        <v>52</v>
      </c>
      <c r="B1" s="51"/>
      <c r="C1" s="51"/>
      <c r="D1" s="51"/>
      <c r="E1" s="51"/>
      <c r="F1" s="51"/>
    </row>
    <row r="2" spans="1:6" ht="14.45" customHeight="1" x14ac:dyDescent="0.25">
      <c r="A2" s="51"/>
      <c r="B2" s="51"/>
      <c r="C2" s="51"/>
      <c r="D2" s="51"/>
      <c r="E2" s="51"/>
      <c r="F2" s="51"/>
    </row>
    <row r="3" spans="1:6" ht="15" customHeight="1"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4" t="str">
        <f>Totals!A5</f>
        <v>C9500-24Y4C-A (or equivalent)</v>
      </c>
      <c r="B5" s="29" t="str">
        <f>Totals!B5</f>
        <v>Catalyst 9500 24x1/10/25G and 4-port 40/100G, Advantage C9500-24Y4C-A</v>
      </c>
      <c r="C5" s="25"/>
      <c r="D5" s="24">
        <f>Totals!D5</f>
        <v>0</v>
      </c>
      <c r="E5" s="24">
        <v>2</v>
      </c>
      <c r="F5" s="25">
        <f>D5*E5</f>
        <v>0</v>
      </c>
    </row>
    <row r="6" spans="1:6" ht="24" x14ac:dyDescent="0.25">
      <c r="A6" s="34" t="str">
        <f>Totals!A6</f>
        <v>CON-SNT-C95024YA</v>
      </c>
      <c r="B6" s="29" t="str">
        <f>Totals!B6</f>
        <v>BAS 8X5XNBD Catalyst 9500 24x1/10/25G  and 4-port 40/100G, A</v>
      </c>
      <c r="C6" s="25"/>
      <c r="D6" s="24">
        <f>Totals!D6</f>
        <v>0</v>
      </c>
      <c r="E6" s="24">
        <v>2</v>
      </c>
      <c r="F6" s="25">
        <f>D6*E6</f>
        <v>0</v>
      </c>
    </row>
    <row r="7" spans="1:6" x14ac:dyDescent="0.25">
      <c r="A7" s="34" t="str">
        <f>Totals!A7</f>
        <v>CAB-N5K6A-NA</v>
      </c>
      <c r="B7" s="21" t="str">
        <f>Totals!B7</f>
        <v>Power Cord, 200/240V 6A North America</v>
      </c>
      <c r="C7" s="25"/>
      <c r="D7" s="24">
        <f>Totals!D7</f>
        <v>0</v>
      </c>
      <c r="E7" s="24">
        <v>2</v>
      </c>
      <c r="F7" s="25">
        <f t="shared" ref="F7:F21" si="0">D7*E7</f>
        <v>0</v>
      </c>
    </row>
    <row r="8" spans="1:6" ht="24" x14ac:dyDescent="0.25">
      <c r="A8" s="34" t="str">
        <f>Totals!A8</f>
        <v>C9K-PWR-650WAC-R (or equivalent)</v>
      </c>
      <c r="B8" s="21" t="str">
        <f>Totals!B8</f>
        <v>650W AC Config 4 Power Supply front to back cooling</v>
      </c>
      <c r="C8" s="25"/>
      <c r="D8" s="24">
        <f>Totals!D8</f>
        <v>0</v>
      </c>
      <c r="E8" s="24">
        <v>2</v>
      </c>
      <c r="F8" s="25">
        <f t="shared" si="0"/>
        <v>0</v>
      </c>
    </row>
    <row r="9" spans="1:6" ht="24" x14ac:dyDescent="0.25">
      <c r="A9" s="34" t="str">
        <f>Totals!A9</f>
        <v>C9K-PWR-650WAC-R/2 (or equivalent)</v>
      </c>
      <c r="B9" s="21" t="str">
        <f>Totals!B9</f>
        <v>650W AC Config 4 Power Supply front to back cooling</v>
      </c>
      <c r="C9" s="25"/>
      <c r="D9" s="24">
        <f>Totals!D9</f>
        <v>0</v>
      </c>
      <c r="E9" s="24">
        <v>2</v>
      </c>
      <c r="F9" s="25">
        <f t="shared" si="0"/>
        <v>0</v>
      </c>
    </row>
    <row r="10" spans="1:6" x14ac:dyDescent="0.25">
      <c r="A10" s="34" t="str">
        <f>Totals!A10</f>
        <v>C9K-T1-FANTRAY (or equivalent)</v>
      </c>
      <c r="B10" s="21" t="str">
        <f>Totals!B10</f>
        <v>Catalyst 9500 Type 4 front to back cooling Fan</v>
      </c>
      <c r="C10" s="25"/>
      <c r="D10" s="24">
        <f>Totals!D10</f>
        <v>0</v>
      </c>
      <c r="E10" s="24">
        <v>2</v>
      </c>
      <c r="F10" s="25">
        <f t="shared" si="0"/>
        <v>0</v>
      </c>
    </row>
    <row r="11" spans="1:6" x14ac:dyDescent="0.25">
      <c r="A11" s="34" t="str">
        <f>Totals!A11</f>
        <v>C9500-NW-A (or equivalent)</v>
      </c>
      <c r="B11" s="21" t="str">
        <f>Totals!B11</f>
        <v>C9500 Network Stack, Advantage</v>
      </c>
      <c r="C11" s="25"/>
      <c r="D11" s="24">
        <f>Totals!D11</f>
        <v>0</v>
      </c>
      <c r="E11" s="24">
        <v>2</v>
      </c>
      <c r="F11" s="25">
        <f t="shared" si="0"/>
        <v>0</v>
      </c>
    </row>
    <row r="12" spans="1:6" x14ac:dyDescent="0.25">
      <c r="A12" s="34" t="str">
        <f>Totals!A12</f>
        <v>S9500UK9-1718</v>
      </c>
      <c r="B12" s="21" t="str">
        <f>Totals!B12</f>
        <v>CAT9300/9400/9500/9600 UNIVERSAL</v>
      </c>
      <c r="C12" s="25"/>
      <c r="D12" s="24">
        <f>Totals!D12</f>
        <v>0</v>
      </c>
      <c r="E12" s="24">
        <v>2</v>
      </c>
      <c r="F12" s="25">
        <f t="shared" si="0"/>
        <v>0</v>
      </c>
    </row>
    <row r="13" spans="1:6" x14ac:dyDescent="0.25">
      <c r="A13" s="34" t="str">
        <f>Totals!A13</f>
        <v>C9K-F1-SSD-240G (or equivalent)</v>
      </c>
      <c r="B13" s="21" t="str">
        <f>Totals!B13</f>
        <v>Cisco pluggable SSD storage</v>
      </c>
      <c r="C13" s="25"/>
      <c r="D13" s="24">
        <f>Totals!D13</f>
        <v>0</v>
      </c>
      <c r="E13" s="24">
        <v>2</v>
      </c>
      <c r="F13" s="25">
        <f t="shared" si="0"/>
        <v>0</v>
      </c>
    </row>
    <row r="14" spans="1:6" x14ac:dyDescent="0.25">
      <c r="A14" s="34" t="str">
        <f>Totals!A14</f>
        <v>C9500-DNA-24Y4C-A</v>
      </c>
      <c r="B14" s="21" t="str">
        <f>Totals!B14</f>
        <v>C9500 DNA Advantage, Term License</v>
      </c>
      <c r="C14" s="25"/>
      <c r="D14" s="24">
        <f>Totals!D14</f>
        <v>0</v>
      </c>
      <c r="E14" s="24">
        <v>2</v>
      </c>
      <c r="F14" s="25">
        <f t="shared" si="0"/>
        <v>0</v>
      </c>
    </row>
    <row r="15" spans="1:6" x14ac:dyDescent="0.25">
      <c r="A15" s="34" t="str">
        <f>Totals!A15</f>
        <v>C9500-DNA-L-A-5Y</v>
      </c>
      <c r="B15" s="21" t="str">
        <f>Totals!B15</f>
        <v>DNA Advantage 5 Year License</v>
      </c>
      <c r="C15" s="25">
        <v>60</v>
      </c>
      <c r="D15" s="24">
        <f>Totals!D15</f>
        <v>0</v>
      </c>
      <c r="E15" s="24">
        <v>2</v>
      </c>
      <c r="F15" s="25">
        <f t="shared" si="0"/>
        <v>0</v>
      </c>
    </row>
    <row r="16" spans="1:6" ht="24" x14ac:dyDescent="0.25">
      <c r="A16" s="34" t="str">
        <f>Totals!A16</f>
        <v>PI-LFAS-T (or equivalent)</v>
      </c>
      <c r="B16" s="21" t="str">
        <f>Totals!B16</f>
        <v>Prime Infrastructure Lifecycle &amp; Assurance Term - Smart Lic</v>
      </c>
      <c r="C16" s="25"/>
      <c r="D16" s="24">
        <f>Totals!D16</f>
        <v>0</v>
      </c>
      <c r="E16" s="24">
        <v>2</v>
      </c>
      <c r="F16" s="25">
        <f t="shared" si="0"/>
        <v>0</v>
      </c>
    </row>
    <row r="17" spans="1:6" x14ac:dyDescent="0.25">
      <c r="A17" s="34" t="str">
        <f>Totals!A17</f>
        <v>PI-LFAS-AP-T-5Y (or equivalent)</v>
      </c>
      <c r="B17" s="21" t="str">
        <f>Totals!B17</f>
        <v>PI Dev Lic for Lifecycle &amp; Assurance Term 5Y</v>
      </c>
      <c r="C17" s="25">
        <v>60</v>
      </c>
      <c r="D17" s="24">
        <f>Totals!D17</f>
        <v>0</v>
      </c>
      <c r="E17" s="24">
        <v>2</v>
      </c>
      <c r="F17" s="25">
        <f t="shared" si="0"/>
        <v>0</v>
      </c>
    </row>
    <row r="18" spans="1:6" ht="24" x14ac:dyDescent="0.25">
      <c r="A18" s="34" t="str">
        <f>Totals!A18</f>
        <v>NETWORK-PNP- LIC (or equivalent)</v>
      </c>
      <c r="B18" s="21" t="str">
        <f>Totals!B18</f>
        <v>Network Plug-n-Play Connect for zero-touch device deployment</v>
      </c>
      <c r="C18" s="25"/>
      <c r="D18" s="24">
        <f>Totals!D18</f>
        <v>0</v>
      </c>
      <c r="E18" s="24">
        <v>2</v>
      </c>
      <c r="F18" s="25">
        <f t="shared" si="0"/>
        <v>0</v>
      </c>
    </row>
    <row r="19" spans="1:6" x14ac:dyDescent="0.25">
      <c r="A19" s="34" t="str">
        <f>Totals!A19</f>
        <v>SFP-10G-ER-S= (or equivalent)</v>
      </c>
      <c r="B19" s="30" t="str">
        <f>Totals!B19</f>
        <v>10GBASE-ER SFP module</v>
      </c>
      <c r="C19" s="25"/>
      <c r="D19" s="24">
        <f>Totals!D19</f>
        <v>0</v>
      </c>
      <c r="E19" s="24">
        <v>4</v>
      </c>
      <c r="F19" s="25">
        <f t="shared" si="0"/>
        <v>0</v>
      </c>
    </row>
    <row r="20" spans="1:6" x14ac:dyDescent="0.25">
      <c r="A20" s="34" t="str">
        <f>Totals!A20</f>
        <v>SFP-H10GB-CU1M (or equivalent)</v>
      </c>
      <c r="B20" s="31" t="str">
        <f>Totals!B20</f>
        <v>Twinax cable, passive, 30AWG cable assembly, 1M</v>
      </c>
      <c r="C20" s="25"/>
      <c r="D20" s="24">
        <f>Totals!D20</f>
        <v>0</v>
      </c>
      <c r="E20" s="24">
        <v>2</v>
      </c>
      <c r="F20" s="25">
        <f t="shared" si="0"/>
        <v>0</v>
      </c>
    </row>
    <row r="21" spans="1:6" x14ac:dyDescent="0.25">
      <c r="A21" s="34" t="str">
        <f>Totals!A21</f>
        <v>QSFP 100GE CU1M (or equivalent)</v>
      </c>
      <c r="B21" s="32" t="str">
        <f>Totals!B21</f>
        <v>100GBASE-CR4 Passive Copper Cable, 1M</v>
      </c>
      <c r="C21" s="25"/>
      <c r="D21" s="24">
        <f>Totals!D21</f>
        <v>0</v>
      </c>
      <c r="E21" s="24">
        <v>2</v>
      </c>
      <c r="F21" s="25">
        <f t="shared" si="0"/>
        <v>0</v>
      </c>
    </row>
    <row r="22" spans="1:6" ht="24.75" x14ac:dyDescent="0.25">
      <c r="A22" s="33" t="s">
        <v>24</v>
      </c>
      <c r="B22" s="22" t="s">
        <v>25</v>
      </c>
      <c r="C22" s="26"/>
      <c r="D22" s="26"/>
      <c r="E22" s="26"/>
      <c r="F22" s="46"/>
    </row>
    <row r="23" spans="1:6" x14ac:dyDescent="0.25">
      <c r="A23" s="33" t="s">
        <v>24</v>
      </c>
      <c r="B23" s="23" t="s">
        <v>26</v>
      </c>
      <c r="C23" s="26"/>
      <c r="D23" s="26"/>
      <c r="E23" s="26"/>
      <c r="F23" s="46"/>
    </row>
    <row r="24" spans="1:6" x14ac:dyDescent="0.25">
      <c r="A24" s="33" t="s">
        <v>24</v>
      </c>
      <c r="B24" s="23" t="s">
        <v>27</v>
      </c>
      <c r="C24" s="26"/>
      <c r="D24" s="26"/>
      <c r="E24" s="26"/>
      <c r="F24" s="46"/>
    </row>
    <row r="25" spans="1:6" x14ac:dyDescent="0.25">
      <c r="A25" s="10"/>
      <c r="B25" s="6"/>
      <c r="C25" s="8"/>
      <c r="D25" s="8"/>
      <c r="E25" s="8"/>
      <c r="F25" s="8"/>
    </row>
    <row r="26" spans="1:6" x14ac:dyDescent="0.25">
      <c r="A26" s="10"/>
      <c r="B26" s="6"/>
      <c r="C26" s="8"/>
      <c r="D26" s="1" t="s">
        <v>31</v>
      </c>
      <c r="E26" s="1"/>
      <c r="F26" s="27">
        <f>SUM(F5:F21)</f>
        <v>0</v>
      </c>
    </row>
    <row r="27" spans="1:6" x14ac:dyDescent="0.25">
      <c r="A27" s="10"/>
      <c r="B27" s="6"/>
      <c r="C27" s="8"/>
      <c r="D27" s="1" t="s">
        <v>32</v>
      </c>
      <c r="E27" s="2"/>
      <c r="F27" s="27">
        <f>SUM(F22:F24)</f>
        <v>0</v>
      </c>
    </row>
    <row r="28" spans="1:6" x14ac:dyDescent="0.25">
      <c r="A28" s="10"/>
      <c r="B28" s="6"/>
      <c r="C28" s="8"/>
      <c r="D28" s="9" t="s">
        <v>33</v>
      </c>
      <c r="E28" s="9"/>
      <c r="F28" s="28">
        <f>SUM(F26:F27)</f>
        <v>0</v>
      </c>
    </row>
  </sheetData>
  <sheetProtection algorithmName="SHA-512" hashValue="Pq171tJ3AAI0DG/1uok1IxB33cob8rIIA1FPsoRdOAKY5iSZgTMdZJBNK24LSuhyJIMhARmtDm7xdyyaYuf/yg==" saltValue="mUoRfdAQ3EJCYHx98+rqIA==" spinCount="100000" sheet="1" objects="1" scenarios="1" selectLockedCells="1"/>
  <mergeCells count="1">
    <mergeCell ref="A1: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7BCC-681A-4354-A1AC-D68364CD3859}">
  <dimension ref="A1:F97"/>
  <sheetViews>
    <sheetView zoomScaleNormal="100" workbookViewId="0">
      <selection activeCell="F91" sqref="F91"/>
    </sheetView>
  </sheetViews>
  <sheetFormatPr defaultRowHeight="15" x14ac:dyDescent="0.25"/>
  <cols>
    <col min="1" max="1" width="42.28515625" customWidth="1"/>
    <col min="2" max="2" width="59.7109375" bestFit="1" customWidth="1"/>
    <col min="3" max="3" width="15.140625" customWidth="1"/>
    <col min="4" max="4" width="19" customWidth="1"/>
    <col min="5" max="5" width="9.7109375" customWidth="1"/>
    <col min="6" max="6" width="20.42578125" customWidth="1"/>
  </cols>
  <sheetData>
    <row r="1" spans="1:6" x14ac:dyDescent="0.25">
      <c r="A1" s="51" t="s">
        <v>174</v>
      </c>
      <c r="B1" s="51"/>
      <c r="C1" s="51"/>
      <c r="D1" s="51"/>
      <c r="E1" s="51"/>
      <c r="F1" s="51"/>
    </row>
    <row r="2" spans="1:6" x14ac:dyDescent="0.25">
      <c r="A2" s="51"/>
      <c r="B2" s="51"/>
      <c r="C2" s="51"/>
      <c r="D2" s="51"/>
      <c r="E2" s="51"/>
      <c r="F2" s="51"/>
    </row>
    <row r="3" spans="1:6" ht="15.75"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8" t="str">
        <f>Totals!A5</f>
        <v>C9500-24Y4C-A (or equivalent)</v>
      </c>
      <c r="B5" s="39" t="str">
        <f>Totals!B5</f>
        <v>Catalyst 9500 24x1/10/25G and 4-port 40/100G, Advantage C9500-24Y4C-A</v>
      </c>
      <c r="C5" s="25"/>
      <c r="D5" s="24">
        <f>Totals!D5</f>
        <v>0</v>
      </c>
      <c r="E5" s="24">
        <v>2</v>
      </c>
      <c r="F5" s="25">
        <f>D5*E5</f>
        <v>0</v>
      </c>
    </row>
    <row r="6" spans="1:6" x14ac:dyDescent="0.25">
      <c r="A6" s="38" t="str">
        <f>Totals!A6</f>
        <v>CON-SNT-C95024YA</v>
      </c>
      <c r="B6" s="39" t="str">
        <f>Totals!B6</f>
        <v>BAS 8X5XNBD Catalyst 9500 24x1/10/25G  and 4-port 40/100G, A</v>
      </c>
      <c r="C6" s="25"/>
      <c r="D6" s="24">
        <f>Totals!D6</f>
        <v>0</v>
      </c>
      <c r="E6" s="24">
        <v>2</v>
      </c>
      <c r="F6" s="25">
        <f>D6*E6</f>
        <v>0</v>
      </c>
    </row>
    <row r="7" spans="1:6" x14ac:dyDescent="0.25">
      <c r="A7" s="38" t="str">
        <f>Totals!A7</f>
        <v>CAB-N5K6A-NA</v>
      </c>
      <c r="B7" s="42" t="str">
        <f>Totals!B7</f>
        <v>Power Cord, 200/240V 6A North America</v>
      </c>
      <c r="C7" s="25"/>
      <c r="D7" s="24">
        <f>Totals!D7</f>
        <v>0</v>
      </c>
      <c r="E7" s="24">
        <v>2</v>
      </c>
      <c r="F7" s="25">
        <f t="shared" ref="F7:F70" si="0">D7*E7</f>
        <v>0</v>
      </c>
    </row>
    <row r="8" spans="1:6" x14ac:dyDescent="0.25">
      <c r="A8" s="38" t="str">
        <f>Totals!A8</f>
        <v>C9K-PWR-650WAC-R (or equivalent)</v>
      </c>
      <c r="B8" s="42" t="str">
        <f>Totals!B8</f>
        <v>650W AC Config 4 Power Supply front to back cooling</v>
      </c>
      <c r="C8" s="25"/>
      <c r="D8" s="24">
        <f>Totals!D8</f>
        <v>0</v>
      </c>
      <c r="E8" s="24">
        <v>2</v>
      </c>
      <c r="F8" s="25">
        <f t="shared" si="0"/>
        <v>0</v>
      </c>
    </row>
    <row r="9" spans="1:6" x14ac:dyDescent="0.25">
      <c r="A9" s="38" t="str">
        <f>Totals!A9</f>
        <v>C9K-PWR-650WAC-R/2 (or equivalent)</v>
      </c>
      <c r="B9" s="42" t="str">
        <f>Totals!B9</f>
        <v>650W AC Config 4 Power Supply front to back cooling</v>
      </c>
      <c r="C9" s="25"/>
      <c r="D9" s="24">
        <f>Totals!D9</f>
        <v>0</v>
      </c>
      <c r="E9" s="24">
        <v>2</v>
      </c>
      <c r="F9" s="25">
        <f t="shared" si="0"/>
        <v>0</v>
      </c>
    </row>
    <row r="10" spans="1:6" x14ac:dyDescent="0.25">
      <c r="A10" s="38" t="str">
        <f>Totals!A10</f>
        <v>C9K-T1-FANTRAY (or equivalent)</v>
      </c>
      <c r="B10" s="42" t="str">
        <f>Totals!B10</f>
        <v>Catalyst 9500 Type 4 front to back cooling Fan</v>
      </c>
      <c r="C10" s="25"/>
      <c r="D10" s="24">
        <f>Totals!D10</f>
        <v>0</v>
      </c>
      <c r="E10" s="24">
        <v>2</v>
      </c>
      <c r="F10" s="25">
        <f t="shared" si="0"/>
        <v>0</v>
      </c>
    </row>
    <row r="11" spans="1:6" x14ac:dyDescent="0.25">
      <c r="A11" s="38" t="str">
        <f>Totals!A11</f>
        <v>C9500-NW-A (or equivalent)</v>
      </c>
      <c r="B11" s="42" t="str">
        <f>Totals!B11</f>
        <v>C9500 Network Stack, Advantage</v>
      </c>
      <c r="C11" s="25"/>
      <c r="D11" s="24">
        <f>Totals!D11</f>
        <v>0</v>
      </c>
      <c r="E11" s="24">
        <v>2</v>
      </c>
      <c r="F11" s="25">
        <f t="shared" si="0"/>
        <v>0</v>
      </c>
    </row>
    <row r="12" spans="1:6" x14ac:dyDescent="0.25">
      <c r="A12" s="38" t="str">
        <f>Totals!A12</f>
        <v>S9500UK9-1718</v>
      </c>
      <c r="B12" s="42" t="str">
        <f>Totals!B12</f>
        <v>CAT9300/9400/9500/9600 UNIVERSAL</v>
      </c>
      <c r="C12" s="25"/>
      <c r="D12" s="24">
        <f>Totals!D12</f>
        <v>0</v>
      </c>
      <c r="E12" s="24">
        <v>2</v>
      </c>
      <c r="F12" s="25">
        <f t="shared" si="0"/>
        <v>0</v>
      </c>
    </row>
    <row r="13" spans="1:6" x14ac:dyDescent="0.25">
      <c r="A13" s="38" t="str">
        <f>Totals!A13</f>
        <v>C9K-F1-SSD-240G (or equivalent)</v>
      </c>
      <c r="B13" s="42" t="str">
        <f>Totals!B13</f>
        <v>Cisco pluggable SSD storage</v>
      </c>
      <c r="C13" s="25"/>
      <c r="D13" s="24">
        <f>Totals!D13</f>
        <v>0</v>
      </c>
      <c r="E13" s="24">
        <v>2</v>
      </c>
      <c r="F13" s="25">
        <f t="shared" si="0"/>
        <v>0</v>
      </c>
    </row>
    <row r="14" spans="1:6" x14ac:dyDescent="0.25">
      <c r="A14" s="38" t="str">
        <f>Totals!A14</f>
        <v>C9500-DNA-24Y4C-A</v>
      </c>
      <c r="B14" s="42" t="str">
        <f>Totals!B14</f>
        <v>C9500 DNA Advantage, Term License</v>
      </c>
      <c r="C14" s="25"/>
      <c r="D14" s="24">
        <f>Totals!D14</f>
        <v>0</v>
      </c>
      <c r="E14" s="24">
        <v>2</v>
      </c>
      <c r="F14" s="25">
        <f t="shared" si="0"/>
        <v>0</v>
      </c>
    </row>
    <row r="15" spans="1:6" x14ac:dyDescent="0.25">
      <c r="A15" s="38" t="str">
        <f>Totals!A15</f>
        <v>C9500-DNA-L-A-5Y</v>
      </c>
      <c r="B15" s="42" t="str">
        <f>Totals!B15</f>
        <v>DNA Advantage 5 Year License</v>
      </c>
      <c r="C15" s="25">
        <v>60</v>
      </c>
      <c r="D15" s="24">
        <f>Totals!D15</f>
        <v>0</v>
      </c>
      <c r="E15" s="24">
        <v>2</v>
      </c>
      <c r="F15" s="25">
        <f t="shared" si="0"/>
        <v>0</v>
      </c>
    </row>
    <row r="16" spans="1:6" x14ac:dyDescent="0.25">
      <c r="A16" s="38" t="str">
        <f>Totals!A16</f>
        <v>PI-LFAS-T (or equivalent)</v>
      </c>
      <c r="B16" s="42" t="str">
        <f>Totals!B16</f>
        <v>Prime Infrastructure Lifecycle &amp; Assurance Term - Smart Lic</v>
      </c>
      <c r="C16" s="25"/>
      <c r="D16" s="24">
        <f>Totals!D16</f>
        <v>0</v>
      </c>
      <c r="E16" s="24">
        <v>2</v>
      </c>
      <c r="F16" s="25">
        <f t="shared" si="0"/>
        <v>0</v>
      </c>
    </row>
    <row r="17" spans="1:6" x14ac:dyDescent="0.25">
      <c r="A17" s="38" t="str">
        <f>Totals!A17</f>
        <v>PI-LFAS-AP-T-5Y (or equivalent)</v>
      </c>
      <c r="B17" s="42" t="str">
        <f>Totals!B17</f>
        <v>PI Dev Lic for Lifecycle &amp; Assurance Term 5Y</v>
      </c>
      <c r="C17" s="25">
        <v>60</v>
      </c>
      <c r="D17" s="24">
        <f>Totals!D17</f>
        <v>0</v>
      </c>
      <c r="E17" s="24">
        <v>2</v>
      </c>
      <c r="F17" s="25">
        <f t="shared" si="0"/>
        <v>0</v>
      </c>
    </row>
    <row r="18" spans="1:6" x14ac:dyDescent="0.25">
      <c r="A18" s="38" t="str">
        <f>Totals!A18</f>
        <v>NETWORK-PNP- LIC (or equivalent)</v>
      </c>
      <c r="B18" s="42" t="str">
        <f>Totals!B18</f>
        <v>Network Plug-n-Play Connect for zero-touch device deployment</v>
      </c>
      <c r="C18" s="25"/>
      <c r="D18" s="24">
        <f>Totals!D18</f>
        <v>0</v>
      </c>
      <c r="E18" s="24">
        <v>2</v>
      </c>
      <c r="F18" s="25">
        <f t="shared" si="0"/>
        <v>0</v>
      </c>
    </row>
    <row r="19" spans="1:6" x14ac:dyDescent="0.25">
      <c r="A19" s="38" t="str">
        <f>Totals!A19</f>
        <v>SFP-10G-ER-S= (or equivalent)</v>
      </c>
      <c r="B19" s="30" t="str">
        <f>Totals!B19</f>
        <v>10GBASE-ER SFP module</v>
      </c>
      <c r="C19" s="25"/>
      <c r="D19" s="24">
        <f>Totals!D19</f>
        <v>0</v>
      </c>
      <c r="E19" s="24">
        <v>4</v>
      </c>
      <c r="F19" s="25">
        <f t="shared" si="0"/>
        <v>0</v>
      </c>
    </row>
    <row r="20" spans="1:6" x14ac:dyDescent="0.25">
      <c r="A20" s="38" t="str">
        <f>Totals!A20</f>
        <v>SFP-H10GB-CU1M (or equivalent)</v>
      </c>
      <c r="B20" s="31" t="str">
        <f>Totals!B20</f>
        <v>Twinax cable, passive, 30AWG cable assembly, 1M</v>
      </c>
      <c r="C20" s="25"/>
      <c r="D20" s="24">
        <f>Totals!D20</f>
        <v>0</v>
      </c>
      <c r="E20" s="24">
        <v>2</v>
      </c>
      <c r="F20" s="25">
        <f t="shared" si="0"/>
        <v>0</v>
      </c>
    </row>
    <row r="21" spans="1:6" x14ac:dyDescent="0.25">
      <c r="A21" s="38" t="str">
        <f>Totals!A21</f>
        <v>QSFP 100GE CU1M (or equivalent)</v>
      </c>
      <c r="B21" s="32" t="str">
        <f>Totals!B21</f>
        <v>100GBASE-CR4 Passive Copper Cable, 1M</v>
      </c>
      <c r="C21" s="25"/>
      <c r="D21" s="24">
        <f>Totals!D21</f>
        <v>0</v>
      </c>
      <c r="E21" s="24">
        <v>2</v>
      </c>
      <c r="F21" s="25">
        <f t="shared" si="0"/>
        <v>0</v>
      </c>
    </row>
    <row r="22" spans="1:6" x14ac:dyDescent="0.25">
      <c r="A22" s="36" t="s">
        <v>54</v>
      </c>
      <c r="B22" s="32" t="s">
        <v>55</v>
      </c>
      <c r="C22" s="25"/>
      <c r="D22" s="24">
        <f>Totals!D22</f>
        <v>0</v>
      </c>
      <c r="E22" s="24">
        <v>2</v>
      </c>
      <c r="F22" s="25">
        <f t="shared" si="0"/>
        <v>0</v>
      </c>
    </row>
    <row r="23" spans="1:6" x14ac:dyDescent="0.25">
      <c r="A23" s="36" t="s">
        <v>56</v>
      </c>
      <c r="B23" s="32" t="s">
        <v>57</v>
      </c>
      <c r="C23" s="25"/>
      <c r="D23" s="24">
        <f>Totals!D23</f>
        <v>0</v>
      </c>
      <c r="E23" s="24">
        <v>2</v>
      </c>
      <c r="F23" s="25">
        <f t="shared" si="0"/>
        <v>0</v>
      </c>
    </row>
    <row r="24" spans="1:6" x14ac:dyDescent="0.25">
      <c r="A24" s="36" t="s">
        <v>58</v>
      </c>
      <c r="B24" s="32" t="s">
        <v>59</v>
      </c>
      <c r="C24" s="25"/>
      <c r="D24" s="24">
        <f>Totals!D24</f>
        <v>0</v>
      </c>
      <c r="E24" s="24">
        <v>2</v>
      </c>
      <c r="F24" s="25">
        <f t="shared" si="0"/>
        <v>0</v>
      </c>
    </row>
    <row r="25" spans="1:6" x14ac:dyDescent="0.25">
      <c r="A25" s="36" t="s">
        <v>60</v>
      </c>
      <c r="B25" s="32" t="s">
        <v>61</v>
      </c>
      <c r="C25" s="25"/>
      <c r="D25" s="24">
        <f>Totals!D25</f>
        <v>0</v>
      </c>
      <c r="E25" s="24">
        <v>2</v>
      </c>
      <c r="F25" s="25">
        <f t="shared" si="0"/>
        <v>0</v>
      </c>
    </row>
    <row r="26" spans="1:6" x14ac:dyDescent="0.25">
      <c r="A26" s="36" t="s">
        <v>62</v>
      </c>
      <c r="B26" s="32" t="s">
        <v>63</v>
      </c>
      <c r="C26" s="25"/>
      <c r="D26" s="24">
        <f>Totals!D26</f>
        <v>0</v>
      </c>
      <c r="E26" s="24">
        <v>2</v>
      </c>
      <c r="F26" s="25">
        <f t="shared" si="0"/>
        <v>0</v>
      </c>
    </row>
    <row r="27" spans="1:6" x14ac:dyDescent="0.25">
      <c r="A27" s="36" t="s">
        <v>64</v>
      </c>
      <c r="B27" s="32" t="s">
        <v>65</v>
      </c>
      <c r="C27" s="25"/>
      <c r="D27" s="24">
        <f>Totals!D27</f>
        <v>0</v>
      </c>
      <c r="E27" s="24">
        <v>6</v>
      </c>
      <c r="F27" s="25">
        <f t="shared" si="0"/>
        <v>0</v>
      </c>
    </row>
    <row r="28" spans="1:6" x14ac:dyDescent="0.25">
      <c r="A28" s="36" t="s">
        <v>66</v>
      </c>
      <c r="B28" s="32" t="s">
        <v>67</v>
      </c>
      <c r="C28" s="25"/>
      <c r="D28" s="24">
        <f>Totals!D28</f>
        <v>0</v>
      </c>
      <c r="E28" s="24">
        <v>8</v>
      </c>
      <c r="F28" s="25">
        <f t="shared" si="0"/>
        <v>0</v>
      </c>
    </row>
    <row r="29" spans="1:6" x14ac:dyDescent="0.25">
      <c r="A29" s="36" t="s">
        <v>68</v>
      </c>
      <c r="B29" s="32" t="s">
        <v>69</v>
      </c>
      <c r="C29" s="25"/>
      <c r="D29" s="24">
        <f>Totals!D29</f>
        <v>0</v>
      </c>
      <c r="E29" s="24">
        <v>8</v>
      </c>
      <c r="F29" s="25">
        <f t="shared" si="0"/>
        <v>0</v>
      </c>
    </row>
    <row r="30" spans="1:6" x14ac:dyDescent="0.25">
      <c r="A30" s="36" t="s">
        <v>70</v>
      </c>
      <c r="B30" s="32" t="s">
        <v>71</v>
      </c>
      <c r="C30" s="25"/>
      <c r="D30" s="24">
        <f>Totals!D30</f>
        <v>0</v>
      </c>
      <c r="E30" s="24">
        <v>2</v>
      </c>
      <c r="F30" s="25">
        <f t="shared" si="0"/>
        <v>0</v>
      </c>
    </row>
    <row r="31" spans="1:6" x14ac:dyDescent="0.25">
      <c r="A31" s="36" t="s">
        <v>72</v>
      </c>
      <c r="B31" s="32" t="s">
        <v>73</v>
      </c>
      <c r="C31" s="25"/>
      <c r="D31" s="24">
        <f>Totals!D31</f>
        <v>0</v>
      </c>
      <c r="E31" s="24">
        <v>4</v>
      </c>
      <c r="F31" s="25">
        <f t="shared" si="0"/>
        <v>0</v>
      </c>
    </row>
    <row r="32" spans="1:6" x14ac:dyDescent="0.25">
      <c r="A32" s="36" t="s">
        <v>74</v>
      </c>
      <c r="B32" s="32" t="s">
        <v>75</v>
      </c>
      <c r="C32" s="25"/>
      <c r="D32" s="24">
        <f>Totals!D32</f>
        <v>0</v>
      </c>
      <c r="E32" s="24">
        <v>10</v>
      </c>
      <c r="F32" s="25">
        <f t="shared" si="0"/>
        <v>0</v>
      </c>
    </row>
    <row r="33" spans="1:6" x14ac:dyDescent="0.25">
      <c r="A33" s="36" t="s">
        <v>76</v>
      </c>
      <c r="B33" s="32" t="s">
        <v>77</v>
      </c>
      <c r="C33" s="25"/>
      <c r="D33" s="24">
        <f>Totals!D33</f>
        <v>0</v>
      </c>
      <c r="E33" s="24">
        <v>2</v>
      </c>
      <c r="F33" s="25">
        <f t="shared" si="0"/>
        <v>0</v>
      </c>
    </row>
    <row r="34" spans="1:6" x14ac:dyDescent="0.25">
      <c r="A34" s="36" t="s">
        <v>78</v>
      </c>
      <c r="B34" s="32" t="s">
        <v>79</v>
      </c>
      <c r="C34" s="25"/>
      <c r="D34" s="24">
        <f>Totals!D34</f>
        <v>0</v>
      </c>
      <c r="E34" s="24">
        <v>8</v>
      </c>
      <c r="F34" s="25">
        <f t="shared" si="0"/>
        <v>0</v>
      </c>
    </row>
    <row r="35" spans="1:6" x14ac:dyDescent="0.25">
      <c r="A35" s="36" t="s">
        <v>80</v>
      </c>
      <c r="B35" s="32" t="s">
        <v>81</v>
      </c>
      <c r="C35" s="25"/>
      <c r="D35" s="24">
        <f>Totals!D35</f>
        <v>0</v>
      </c>
      <c r="E35" s="24">
        <v>8</v>
      </c>
      <c r="F35" s="25">
        <f t="shared" si="0"/>
        <v>0</v>
      </c>
    </row>
    <row r="36" spans="1:6" x14ac:dyDescent="0.25">
      <c r="A36" s="36" t="s">
        <v>82</v>
      </c>
      <c r="B36" s="32" t="s">
        <v>83</v>
      </c>
      <c r="C36" s="25"/>
      <c r="D36" s="24">
        <f>Totals!D36</f>
        <v>0</v>
      </c>
      <c r="E36" s="24">
        <v>2</v>
      </c>
      <c r="F36" s="25">
        <f t="shared" si="0"/>
        <v>0</v>
      </c>
    </row>
    <row r="37" spans="1:6" x14ac:dyDescent="0.25">
      <c r="A37" s="36" t="s">
        <v>84</v>
      </c>
      <c r="B37" s="32" t="s">
        <v>85</v>
      </c>
      <c r="C37" s="25"/>
      <c r="D37" s="24">
        <f>Totals!D37</f>
        <v>0</v>
      </c>
      <c r="E37" s="24">
        <v>2</v>
      </c>
      <c r="F37" s="25">
        <f t="shared" si="0"/>
        <v>0</v>
      </c>
    </row>
    <row r="38" spans="1:6" x14ac:dyDescent="0.25">
      <c r="A38" s="36" t="s">
        <v>84</v>
      </c>
      <c r="B38" s="32" t="s">
        <v>85</v>
      </c>
      <c r="C38" s="25"/>
      <c r="D38" s="24">
        <f>Totals!D38</f>
        <v>0</v>
      </c>
      <c r="E38" s="24">
        <v>2</v>
      </c>
      <c r="F38" s="25">
        <f t="shared" si="0"/>
        <v>0</v>
      </c>
    </row>
    <row r="39" spans="1:6" x14ac:dyDescent="0.25">
      <c r="A39" s="36" t="s">
        <v>86</v>
      </c>
      <c r="B39" s="32" t="s">
        <v>87</v>
      </c>
      <c r="C39" s="25"/>
      <c r="D39" s="24">
        <f>Totals!D39</f>
        <v>0</v>
      </c>
      <c r="E39" s="24">
        <v>2</v>
      </c>
      <c r="F39" s="25">
        <f t="shared" si="0"/>
        <v>0</v>
      </c>
    </row>
    <row r="40" spans="1:6" x14ac:dyDescent="0.25">
      <c r="A40" s="36" t="s">
        <v>86</v>
      </c>
      <c r="B40" s="32" t="s">
        <v>87</v>
      </c>
      <c r="C40" s="25"/>
      <c r="D40" s="24">
        <f>Totals!D40</f>
        <v>0</v>
      </c>
      <c r="E40" s="24">
        <v>2</v>
      </c>
      <c r="F40" s="25">
        <f t="shared" si="0"/>
        <v>0</v>
      </c>
    </row>
    <row r="41" spans="1:6" x14ac:dyDescent="0.25">
      <c r="A41" s="36" t="s">
        <v>88</v>
      </c>
      <c r="B41" s="32" t="s">
        <v>89</v>
      </c>
      <c r="C41" s="25"/>
      <c r="D41" s="24">
        <f>Totals!D41</f>
        <v>0</v>
      </c>
      <c r="E41" s="24">
        <v>2</v>
      </c>
      <c r="F41" s="25">
        <f t="shared" si="0"/>
        <v>0</v>
      </c>
    </row>
    <row r="42" spans="1:6" x14ac:dyDescent="0.25">
      <c r="A42" s="36" t="s">
        <v>88</v>
      </c>
      <c r="B42" s="32" t="s">
        <v>89</v>
      </c>
      <c r="C42" s="25"/>
      <c r="D42" s="24">
        <f>Totals!D42</f>
        <v>0</v>
      </c>
      <c r="E42" s="24">
        <v>2</v>
      </c>
      <c r="F42" s="25">
        <f t="shared" si="0"/>
        <v>0</v>
      </c>
    </row>
    <row r="43" spans="1:6" x14ac:dyDescent="0.25">
      <c r="A43" s="36" t="s">
        <v>90</v>
      </c>
      <c r="B43" s="32" t="s">
        <v>91</v>
      </c>
      <c r="C43" s="25"/>
      <c r="D43" s="24">
        <f>Totals!D43</f>
        <v>0</v>
      </c>
      <c r="E43" s="24">
        <v>2</v>
      </c>
      <c r="F43" s="25">
        <f t="shared" si="0"/>
        <v>0</v>
      </c>
    </row>
    <row r="44" spans="1:6" x14ac:dyDescent="0.25">
      <c r="A44" s="36" t="s">
        <v>92</v>
      </c>
      <c r="B44" s="32" t="s">
        <v>93</v>
      </c>
      <c r="C44" s="25"/>
      <c r="D44" s="24">
        <f>Totals!D44</f>
        <v>0</v>
      </c>
      <c r="E44" s="24">
        <v>2</v>
      </c>
      <c r="F44" s="25">
        <f t="shared" si="0"/>
        <v>0</v>
      </c>
    </row>
    <row r="45" spans="1:6" x14ac:dyDescent="0.25">
      <c r="A45" s="36" t="s">
        <v>94</v>
      </c>
      <c r="B45" s="32" t="s">
        <v>95</v>
      </c>
      <c r="C45" s="25"/>
      <c r="D45" s="24">
        <f>Totals!D45</f>
        <v>0</v>
      </c>
      <c r="E45" s="24">
        <v>2</v>
      </c>
      <c r="F45" s="25">
        <f t="shared" si="0"/>
        <v>0</v>
      </c>
    </row>
    <row r="46" spans="1:6" x14ac:dyDescent="0.25">
      <c r="A46" s="36" t="s">
        <v>96</v>
      </c>
      <c r="B46" s="32" t="s">
        <v>71</v>
      </c>
      <c r="C46" s="25"/>
      <c r="D46" s="24">
        <f>Totals!D46</f>
        <v>0</v>
      </c>
      <c r="E46" s="24">
        <v>2</v>
      </c>
      <c r="F46" s="25">
        <f t="shared" si="0"/>
        <v>0</v>
      </c>
    </row>
    <row r="47" spans="1:6" x14ac:dyDescent="0.25">
      <c r="A47" s="36" t="s">
        <v>97</v>
      </c>
      <c r="B47" s="32" t="s">
        <v>98</v>
      </c>
      <c r="C47" s="25"/>
      <c r="D47" s="24">
        <f>Totals!D47</f>
        <v>0</v>
      </c>
      <c r="E47" s="24">
        <v>2</v>
      </c>
      <c r="F47" s="25">
        <f t="shared" si="0"/>
        <v>0</v>
      </c>
    </row>
    <row r="48" spans="1:6" x14ac:dyDescent="0.25">
      <c r="A48" s="36" t="s">
        <v>99</v>
      </c>
      <c r="B48" s="32" t="s">
        <v>100</v>
      </c>
      <c r="C48" s="25"/>
      <c r="D48" s="24">
        <f>Totals!D48</f>
        <v>0</v>
      </c>
      <c r="E48" s="24">
        <v>2</v>
      </c>
      <c r="F48" s="25">
        <f t="shared" si="0"/>
        <v>0</v>
      </c>
    </row>
    <row r="49" spans="1:6" x14ac:dyDescent="0.25">
      <c r="A49" s="36" t="s">
        <v>101</v>
      </c>
      <c r="B49" s="32" t="s">
        <v>102</v>
      </c>
      <c r="C49" s="25"/>
      <c r="D49" s="24">
        <f>Totals!D49</f>
        <v>0</v>
      </c>
      <c r="E49" s="24">
        <v>1</v>
      </c>
      <c r="F49" s="25">
        <f t="shared" si="0"/>
        <v>0</v>
      </c>
    </row>
    <row r="50" spans="1:6" x14ac:dyDescent="0.25">
      <c r="A50" s="36" t="s">
        <v>103</v>
      </c>
      <c r="B50" s="32" t="s">
        <v>104</v>
      </c>
      <c r="C50" s="25"/>
      <c r="D50" s="24">
        <f>Totals!D50</f>
        <v>0</v>
      </c>
      <c r="E50" s="24">
        <v>80</v>
      </c>
      <c r="F50" s="25">
        <f t="shared" si="0"/>
        <v>0</v>
      </c>
    </row>
    <row r="51" spans="1:6" x14ac:dyDescent="0.25">
      <c r="A51" s="36" t="s">
        <v>105</v>
      </c>
      <c r="B51" s="32" t="s">
        <v>106</v>
      </c>
      <c r="C51" s="25"/>
      <c r="D51" s="24">
        <f>Totals!D51</f>
        <v>0</v>
      </c>
      <c r="E51" s="24">
        <v>36</v>
      </c>
      <c r="F51" s="25">
        <f t="shared" si="0"/>
        <v>0</v>
      </c>
    </row>
    <row r="52" spans="1:6" x14ac:dyDescent="0.25">
      <c r="A52" s="36" t="s">
        <v>107</v>
      </c>
      <c r="B52" s="32" t="s">
        <v>108</v>
      </c>
      <c r="C52" s="25"/>
      <c r="D52" s="24">
        <f>Totals!D52</f>
        <v>0</v>
      </c>
      <c r="E52" s="24">
        <v>2</v>
      </c>
      <c r="F52" s="25">
        <f t="shared" si="0"/>
        <v>0</v>
      </c>
    </row>
    <row r="53" spans="1:6" x14ac:dyDescent="0.25">
      <c r="A53" s="36" t="s">
        <v>109</v>
      </c>
      <c r="B53" s="32" t="s">
        <v>110</v>
      </c>
      <c r="C53" s="25"/>
      <c r="D53" s="24">
        <f>Totals!D53</f>
        <v>0</v>
      </c>
      <c r="E53" s="24">
        <v>2</v>
      </c>
      <c r="F53" s="25">
        <f t="shared" si="0"/>
        <v>0</v>
      </c>
    </row>
    <row r="54" spans="1:6" x14ac:dyDescent="0.25">
      <c r="A54" s="36" t="s">
        <v>111</v>
      </c>
      <c r="B54" s="32" t="s">
        <v>112</v>
      </c>
      <c r="C54" s="25"/>
      <c r="D54" s="24">
        <f>Totals!D54</f>
        <v>0</v>
      </c>
      <c r="E54" s="24">
        <v>2</v>
      </c>
      <c r="F54" s="25">
        <f t="shared" si="0"/>
        <v>0</v>
      </c>
    </row>
    <row r="55" spans="1:6" x14ac:dyDescent="0.25">
      <c r="A55" s="36" t="s">
        <v>113</v>
      </c>
      <c r="B55" s="32" t="s">
        <v>114</v>
      </c>
      <c r="C55" s="25"/>
      <c r="D55" s="24">
        <f>Totals!D55</f>
        <v>0</v>
      </c>
      <c r="E55" s="24">
        <v>2</v>
      </c>
      <c r="F55" s="25">
        <f t="shared" si="0"/>
        <v>0</v>
      </c>
    </row>
    <row r="56" spans="1:6" x14ac:dyDescent="0.25">
      <c r="A56" s="36" t="s">
        <v>115</v>
      </c>
      <c r="B56" s="32" t="s">
        <v>116</v>
      </c>
      <c r="C56" s="25"/>
      <c r="D56" s="24">
        <f>Totals!D56</f>
        <v>0</v>
      </c>
      <c r="E56" s="24">
        <v>2</v>
      </c>
      <c r="F56" s="25">
        <f t="shared" si="0"/>
        <v>0</v>
      </c>
    </row>
    <row r="57" spans="1:6" x14ac:dyDescent="0.25">
      <c r="A57" s="36" t="s">
        <v>117</v>
      </c>
      <c r="B57" s="32" t="s">
        <v>118</v>
      </c>
      <c r="C57" s="25"/>
      <c r="D57" s="24">
        <f>Totals!D57</f>
        <v>0</v>
      </c>
      <c r="E57" s="24">
        <v>2</v>
      </c>
      <c r="F57" s="25">
        <f t="shared" si="0"/>
        <v>0</v>
      </c>
    </row>
    <row r="58" spans="1:6" x14ac:dyDescent="0.25">
      <c r="A58" s="36" t="s">
        <v>119</v>
      </c>
      <c r="B58" s="32" t="s">
        <v>116</v>
      </c>
      <c r="C58" s="25"/>
      <c r="D58" s="24">
        <f>Totals!D58</f>
        <v>0</v>
      </c>
      <c r="E58" s="24">
        <v>2</v>
      </c>
      <c r="F58" s="25">
        <f t="shared" si="0"/>
        <v>0</v>
      </c>
    </row>
    <row r="59" spans="1:6" x14ac:dyDescent="0.25">
      <c r="A59" s="36" t="s">
        <v>117</v>
      </c>
      <c r="B59" s="32" t="s">
        <v>118</v>
      </c>
      <c r="C59" s="25"/>
      <c r="D59" s="24">
        <f>Totals!D59</f>
        <v>0</v>
      </c>
      <c r="E59" s="24">
        <v>2</v>
      </c>
      <c r="F59" s="25">
        <f t="shared" si="0"/>
        <v>0</v>
      </c>
    </row>
    <row r="60" spans="1:6" x14ac:dyDescent="0.25">
      <c r="A60" s="36" t="s">
        <v>120</v>
      </c>
      <c r="B60" s="32" t="s">
        <v>121</v>
      </c>
      <c r="C60" s="25"/>
      <c r="D60" s="24">
        <f>Totals!D60</f>
        <v>0</v>
      </c>
      <c r="E60" s="24">
        <v>2</v>
      </c>
      <c r="F60" s="25">
        <f t="shared" si="0"/>
        <v>0</v>
      </c>
    </row>
    <row r="61" spans="1:6" x14ac:dyDescent="0.25">
      <c r="A61" s="36" t="s">
        <v>122</v>
      </c>
      <c r="B61" s="32" t="s">
        <v>123</v>
      </c>
      <c r="C61" s="25"/>
      <c r="D61" s="24">
        <f>Totals!D61</f>
        <v>0</v>
      </c>
      <c r="E61" s="24">
        <v>4</v>
      </c>
      <c r="F61" s="25">
        <f t="shared" si="0"/>
        <v>0</v>
      </c>
    </row>
    <row r="62" spans="1:6" x14ac:dyDescent="0.25">
      <c r="A62" s="36" t="s">
        <v>124</v>
      </c>
      <c r="B62" s="32" t="s">
        <v>125</v>
      </c>
      <c r="C62" s="25"/>
      <c r="D62" s="37">
        <f>Totals!D62</f>
        <v>0</v>
      </c>
      <c r="E62" s="24">
        <v>4</v>
      </c>
      <c r="F62" s="25">
        <f t="shared" si="0"/>
        <v>0</v>
      </c>
    </row>
    <row r="63" spans="1:6" x14ac:dyDescent="0.25">
      <c r="A63" s="36" t="s">
        <v>126</v>
      </c>
      <c r="B63" s="32" t="s">
        <v>127</v>
      </c>
      <c r="C63" s="25"/>
      <c r="D63" s="37">
        <f>Totals!D63</f>
        <v>0</v>
      </c>
      <c r="E63" s="24">
        <v>2</v>
      </c>
      <c r="F63" s="25">
        <f t="shared" si="0"/>
        <v>0</v>
      </c>
    </row>
    <row r="64" spans="1:6" x14ac:dyDescent="0.25">
      <c r="A64" s="36" t="s">
        <v>128</v>
      </c>
      <c r="B64" s="32" t="s">
        <v>129</v>
      </c>
      <c r="C64" s="25"/>
      <c r="D64" s="37">
        <f>Totals!D64</f>
        <v>0</v>
      </c>
      <c r="E64" s="24">
        <v>2</v>
      </c>
      <c r="F64" s="25">
        <f t="shared" si="0"/>
        <v>0</v>
      </c>
    </row>
    <row r="65" spans="1:6" x14ac:dyDescent="0.25">
      <c r="A65" s="36" t="s">
        <v>130</v>
      </c>
      <c r="B65" s="32" t="s">
        <v>131</v>
      </c>
      <c r="C65" s="25"/>
      <c r="D65" s="37">
        <f>Totals!D65</f>
        <v>0</v>
      </c>
      <c r="E65" s="24">
        <v>2</v>
      </c>
      <c r="F65" s="25">
        <f t="shared" si="0"/>
        <v>0</v>
      </c>
    </row>
    <row r="66" spans="1:6" x14ac:dyDescent="0.25">
      <c r="A66" s="36" t="s">
        <v>132</v>
      </c>
      <c r="B66" s="32" t="s">
        <v>133</v>
      </c>
      <c r="C66" s="25"/>
      <c r="D66" s="37">
        <f>Totals!D66</f>
        <v>0</v>
      </c>
      <c r="E66" s="24">
        <v>2</v>
      </c>
      <c r="F66" s="25">
        <f t="shared" si="0"/>
        <v>0</v>
      </c>
    </row>
    <row r="67" spans="1:6" x14ac:dyDescent="0.25">
      <c r="A67" s="36" t="s">
        <v>134</v>
      </c>
      <c r="B67" s="32" t="s">
        <v>135</v>
      </c>
      <c r="C67" s="25"/>
      <c r="D67" s="37">
        <f>Totals!D67</f>
        <v>0</v>
      </c>
      <c r="E67" s="24">
        <v>2</v>
      </c>
      <c r="F67" s="25">
        <f t="shared" si="0"/>
        <v>0</v>
      </c>
    </row>
    <row r="68" spans="1:6" x14ac:dyDescent="0.25">
      <c r="A68" s="36" t="s">
        <v>136</v>
      </c>
      <c r="B68" s="32" t="s">
        <v>137</v>
      </c>
      <c r="C68" s="25"/>
      <c r="D68" s="37">
        <f>Totals!D68</f>
        <v>0</v>
      </c>
      <c r="E68" s="24">
        <v>2</v>
      </c>
      <c r="F68" s="25">
        <f t="shared" si="0"/>
        <v>0</v>
      </c>
    </row>
    <row r="69" spans="1:6" x14ac:dyDescent="0.25">
      <c r="A69" s="36" t="s">
        <v>138</v>
      </c>
      <c r="B69" s="32" t="s">
        <v>139</v>
      </c>
      <c r="C69" s="25"/>
      <c r="D69" s="37">
        <f>Totals!D69</f>
        <v>0</v>
      </c>
      <c r="E69" s="24">
        <v>4</v>
      </c>
      <c r="F69" s="25">
        <f t="shared" si="0"/>
        <v>0</v>
      </c>
    </row>
    <row r="70" spans="1:6" x14ac:dyDescent="0.25">
      <c r="A70" s="36" t="s">
        <v>140</v>
      </c>
      <c r="B70" s="32" t="s">
        <v>141</v>
      </c>
      <c r="C70" s="25"/>
      <c r="D70" s="37">
        <f>Totals!D70</f>
        <v>0</v>
      </c>
      <c r="E70" s="24">
        <v>8</v>
      </c>
      <c r="F70" s="25">
        <f t="shared" si="0"/>
        <v>0</v>
      </c>
    </row>
    <row r="71" spans="1:6" x14ac:dyDescent="0.25">
      <c r="A71" s="36" t="s">
        <v>101</v>
      </c>
      <c r="B71" s="32" t="s">
        <v>142</v>
      </c>
      <c r="C71" s="25"/>
      <c r="D71" s="37">
        <f>Totals!D71</f>
        <v>0</v>
      </c>
      <c r="E71" s="24">
        <v>8</v>
      </c>
      <c r="F71" s="25">
        <f t="shared" ref="F71:F90" si="1">D71*E71</f>
        <v>0</v>
      </c>
    </row>
    <row r="72" spans="1:6" x14ac:dyDescent="0.25">
      <c r="A72" s="36" t="s">
        <v>143</v>
      </c>
      <c r="B72" s="32" t="s">
        <v>8</v>
      </c>
      <c r="C72" s="25"/>
      <c r="D72" s="37">
        <f>Totals!D72</f>
        <v>0</v>
      </c>
      <c r="E72" s="24">
        <v>2</v>
      </c>
      <c r="F72" s="25">
        <f t="shared" si="1"/>
        <v>0</v>
      </c>
    </row>
    <row r="73" spans="1:6" x14ac:dyDescent="0.25">
      <c r="A73" s="36" t="s">
        <v>144</v>
      </c>
      <c r="B73" s="32" t="s">
        <v>145</v>
      </c>
      <c r="C73" s="25"/>
      <c r="D73" s="37">
        <f>Totals!D73</f>
        <v>0</v>
      </c>
      <c r="E73" s="24">
        <v>4</v>
      </c>
      <c r="F73" s="25">
        <f t="shared" si="1"/>
        <v>0</v>
      </c>
    </row>
    <row r="74" spans="1:6" x14ac:dyDescent="0.25">
      <c r="A74" s="36" t="s">
        <v>146</v>
      </c>
      <c r="B74" s="32" t="s">
        <v>147</v>
      </c>
      <c r="C74" s="25"/>
      <c r="D74" s="37">
        <f>Totals!D74</f>
        <v>0</v>
      </c>
      <c r="E74" s="24">
        <v>8</v>
      </c>
      <c r="F74" s="25">
        <f t="shared" si="1"/>
        <v>0</v>
      </c>
    </row>
    <row r="75" spans="1:6" x14ac:dyDescent="0.25">
      <c r="A75" s="36" t="s">
        <v>148</v>
      </c>
      <c r="B75" s="32" t="s">
        <v>149</v>
      </c>
      <c r="C75" s="25"/>
      <c r="D75" s="37">
        <f>Totals!D75</f>
        <v>0</v>
      </c>
      <c r="E75" s="24">
        <v>4</v>
      </c>
      <c r="F75" s="25">
        <f t="shared" si="1"/>
        <v>0</v>
      </c>
    </row>
    <row r="76" spans="1:6" x14ac:dyDescent="0.25">
      <c r="A76" s="36" t="s">
        <v>150</v>
      </c>
      <c r="B76" s="32" t="s">
        <v>151</v>
      </c>
      <c r="C76" s="25"/>
      <c r="D76" s="37">
        <f>Totals!D76</f>
        <v>0</v>
      </c>
      <c r="E76" s="24">
        <v>2</v>
      </c>
      <c r="F76" s="25">
        <f t="shared" si="1"/>
        <v>0</v>
      </c>
    </row>
    <row r="77" spans="1:6" x14ac:dyDescent="0.25">
      <c r="A77" s="36" t="s">
        <v>152</v>
      </c>
      <c r="B77" s="32" t="s">
        <v>153</v>
      </c>
      <c r="C77" s="25"/>
      <c r="D77" s="37">
        <f>Totals!D77</f>
        <v>0</v>
      </c>
      <c r="E77" s="24">
        <v>2</v>
      </c>
      <c r="F77" s="25">
        <f t="shared" si="1"/>
        <v>0</v>
      </c>
    </row>
    <row r="78" spans="1:6" x14ac:dyDescent="0.25">
      <c r="A78" s="36" t="s">
        <v>154</v>
      </c>
      <c r="B78" s="32" t="s">
        <v>155</v>
      </c>
      <c r="C78" s="25"/>
      <c r="D78" s="37">
        <f>Totals!D78</f>
        <v>0</v>
      </c>
      <c r="E78" s="24">
        <v>2</v>
      </c>
      <c r="F78" s="25">
        <f t="shared" si="1"/>
        <v>0</v>
      </c>
    </row>
    <row r="79" spans="1:6" x14ac:dyDescent="0.25">
      <c r="A79" s="36" t="s">
        <v>156</v>
      </c>
      <c r="B79" s="32" t="s">
        <v>157</v>
      </c>
      <c r="C79" s="25"/>
      <c r="D79" s="37">
        <f>Totals!D79</f>
        <v>0</v>
      </c>
      <c r="E79" s="24">
        <v>2</v>
      </c>
      <c r="F79" s="25">
        <f t="shared" si="1"/>
        <v>0</v>
      </c>
    </row>
    <row r="80" spans="1:6" x14ac:dyDescent="0.25">
      <c r="A80" s="36" t="s">
        <v>158</v>
      </c>
      <c r="B80" s="32" t="s">
        <v>159</v>
      </c>
      <c r="C80" s="25"/>
      <c r="D80" s="37">
        <f>Totals!D80</f>
        <v>0</v>
      </c>
      <c r="E80" s="24">
        <v>2</v>
      </c>
      <c r="F80" s="25">
        <f t="shared" si="1"/>
        <v>0</v>
      </c>
    </row>
    <row r="81" spans="1:6" x14ac:dyDescent="0.25">
      <c r="A81" s="36" t="s">
        <v>160</v>
      </c>
      <c r="B81" s="32" t="s">
        <v>161</v>
      </c>
      <c r="C81" s="25"/>
      <c r="D81" s="37">
        <f>Totals!D81</f>
        <v>0</v>
      </c>
      <c r="E81" s="24">
        <v>2</v>
      </c>
      <c r="F81" s="25">
        <f t="shared" si="1"/>
        <v>0</v>
      </c>
    </row>
    <row r="82" spans="1:6" x14ac:dyDescent="0.25">
      <c r="A82" s="36" t="s">
        <v>162</v>
      </c>
      <c r="B82" s="32" t="s">
        <v>163</v>
      </c>
      <c r="C82" s="25"/>
      <c r="D82" s="37">
        <f>Totals!D82</f>
        <v>0</v>
      </c>
      <c r="E82" s="24">
        <v>2</v>
      </c>
      <c r="F82" s="25">
        <f t="shared" si="1"/>
        <v>0</v>
      </c>
    </row>
    <row r="83" spans="1:6" x14ac:dyDescent="0.25">
      <c r="A83" s="36" t="s">
        <v>156</v>
      </c>
      <c r="B83" s="32" t="s">
        <v>157</v>
      </c>
      <c r="C83" s="25"/>
      <c r="D83" s="37">
        <f>Totals!D83</f>
        <v>0</v>
      </c>
      <c r="E83" s="24">
        <v>2</v>
      </c>
      <c r="F83" s="25">
        <f t="shared" si="1"/>
        <v>0</v>
      </c>
    </row>
    <row r="84" spans="1:6" x14ac:dyDescent="0.25">
      <c r="A84" s="36" t="s">
        <v>160</v>
      </c>
      <c r="B84" s="32" t="s">
        <v>161</v>
      </c>
      <c r="C84" s="25"/>
      <c r="D84" s="37">
        <f>Totals!D84</f>
        <v>0</v>
      </c>
      <c r="E84" s="24">
        <v>2</v>
      </c>
      <c r="F84" s="25">
        <f t="shared" si="1"/>
        <v>0</v>
      </c>
    </row>
    <row r="85" spans="1:6" x14ac:dyDescent="0.25">
      <c r="A85" s="36" t="s">
        <v>164</v>
      </c>
      <c r="B85" s="32" t="s">
        <v>125</v>
      </c>
      <c r="C85" s="25"/>
      <c r="D85" s="37">
        <f>Totals!D85</f>
        <v>0</v>
      </c>
      <c r="E85" s="24">
        <v>2</v>
      </c>
      <c r="F85" s="25">
        <f t="shared" si="1"/>
        <v>0</v>
      </c>
    </row>
    <row r="86" spans="1:6" x14ac:dyDescent="0.25">
      <c r="A86" s="36" t="s">
        <v>140</v>
      </c>
      <c r="B86" s="32" t="s">
        <v>165</v>
      </c>
      <c r="C86" s="25"/>
      <c r="D86" s="37">
        <f>Totals!D86</f>
        <v>0</v>
      </c>
      <c r="E86" s="24">
        <v>2</v>
      </c>
      <c r="F86" s="25">
        <f t="shared" si="1"/>
        <v>0</v>
      </c>
    </row>
    <row r="87" spans="1:6" x14ac:dyDescent="0.25">
      <c r="A87" s="36" t="s">
        <v>166</v>
      </c>
      <c r="B87" s="32" t="s">
        <v>167</v>
      </c>
      <c r="C87" s="25"/>
      <c r="D87" s="37">
        <f>Totals!D87</f>
        <v>0</v>
      </c>
      <c r="E87" s="24">
        <v>4</v>
      </c>
      <c r="F87" s="25">
        <f t="shared" si="1"/>
        <v>0</v>
      </c>
    </row>
    <row r="88" spans="1:6" x14ac:dyDescent="0.25">
      <c r="A88" s="36" t="s">
        <v>168</v>
      </c>
      <c r="B88" s="32" t="s">
        <v>169</v>
      </c>
      <c r="C88" s="25"/>
      <c r="D88" s="37">
        <f>Totals!D88</f>
        <v>0</v>
      </c>
      <c r="E88" s="24">
        <v>2</v>
      </c>
      <c r="F88" s="25">
        <f t="shared" si="1"/>
        <v>0</v>
      </c>
    </row>
    <row r="89" spans="1:6" x14ac:dyDescent="0.25">
      <c r="A89" s="36" t="s">
        <v>170</v>
      </c>
      <c r="B89" s="32" t="s">
        <v>171</v>
      </c>
      <c r="C89" s="25"/>
      <c r="D89" s="37">
        <f>Totals!D89</f>
        <v>0</v>
      </c>
      <c r="E89" s="24">
        <v>2</v>
      </c>
      <c r="F89" s="25">
        <f t="shared" si="1"/>
        <v>0</v>
      </c>
    </row>
    <row r="90" spans="1:6" x14ac:dyDescent="0.25">
      <c r="A90" s="36" t="s">
        <v>172</v>
      </c>
      <c r="B90" s="32" t="s">
        <v>173</v>
      </c>
      <c r="C90" s="25"/>
      <c r="D90" s="37">
        <f>Totals!D90</f>
        <v>0</v>
      </c>
      <c r="E90" s="24">
        <v>2</v>
      </c>
      <c r="F90" s="25">
        <f t="shared" si="1"/>
        <v>0</v>
      </c>
    </row>
    <row r="91" spans="1:6" ht="24.75" x14ac:dyDescent="0.25">
      <c r="A91" s="33" t="s">
        <v>24</v>
      </c>
      <c r="B91" s="22" t="s">
        <v>25</v>
      </c>
      <c r="C91" s="26"/>
      <c r="D91" s="26"/>
      <c r="E91" s="26"/>
      <c r="F91" s="47"/>
    </row>
    <row r="92" spans="1:6" x14ac:dyDescent="0.25">
      <c r="A92" s="33" t="s">
        <v>24</v>
      </c>
      <c r="B92" s="23" t="s">
        <v>26</v>
      </c>
      <c r="C92" s="26"/>
      <c r="D92" s="26"/>
      <c r="E92" s="26"/>
      <c r="F92" s="47"/>
    </row>
    <row r="93" spans="1:6" x14ac:dyDescent="0.25">
      <c r="A93" s="33" t="s">
        <v>24</v>
      </c>
      <c r="B93" s="23" t="s">
        <v>27</v>
      </c>
      <c r="C93" s="26"/>
      <c r="D93" s="26"/>
      <c r="E93" s="26"/>
      <c r="F93" s="47"/>
    </row>
    <row r="94" spans="1:6" x14ac:dyDescent="0.25">
      <c r="A94" s="10"/>
      <c r="B94" s="6"/>
      <c r="C94" s="8"/>
      <c r="D94" s="8"/>
      <c r="E94" s="8"/>
    </row>
    <row r="95" spans="1:6" x14ac:dyDescent="0.25">
      <c r="A95" s="10"/>
      <c r="B95" s="6"/>
      <c r="C95" s="8"/>
      <c r="D95" s="1" t="s">
        <v>31</v>
      </c>
      <c r="E95" s="1"/>
      <c r="F95">
        <f>SUM(F5:F90)</f>
        <v>0</v>
      </c>
    </row>
    <row r="96" spans="1:6" x14ac:dyDescent="0.25">
      <c r="A96" s="10"/>
      <c r="B96" s="6"/>
      <c r="C96" s="8"/>
      <c r="D96" s="1" t="s">
        <v>32</v>
      </c>
      <c r="E96" s="2"/>
      <c r="F96">
        <f>SUM(F91:F93)</f>
        <v>0</v>
      </c>
    </row>
    <row r="97" spans="1:6" x14ac:dyDescent="0.25">
      <c r="A97" s="10"/>
      <c r="B97" s="6"/>
      <c r="C97" s="8"/>
      <c r="D97" s="9" t="s">
        <v>33</v>
      </c>
      <c r="E97" s="9"/>
      <c r="F97">
        <f>SUM(F95:F96)</f>
        <v>0</v>
      </c>
    </row>
  </sheetData>
  <sheetProtection algorithmName="SHA-512" hashValue="3SvR0t65Lub4ZXquX+37qNwavHvWZgr59w9zmsvzBn20VNYXeyZjx5n1k7Td4jCggHuYw9YbTmoXQ5BNxp3WAQ==" saltValue="3H/71XiocFUhQV46KEsyJQ==" spinCount="100000" sheet="1" objects="1" scenarios="1" selectLockedCells="1"/>
  <mergeCells count="1">
    <mergeCell ref="A1: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F713E-A173-4DC3-9B62-EB1809D82215}">
  <dimension ref="A1:F28"/>
  <sheetViews>
    <sheetView zoomScaleNormal="100" workbookViewId="0">
      <selection activeCell="F22" sqref="F22"/>
    </sheetView>
  </sheetViews>
  <sheetFormatPr defaultRowHeight="15" x14ac:dyDescent="0.25"/>
  <cols>
    <col min="1" max="1" width="42.28515625" customWidth="1"/>
    <col min="2" max="2" width="43" customWidth="1"/>
    <col min="3" max="3" width="15.140625" customWidth="1"/>
    <col min="4" max="4" width="19" customWidth="1"/>
    <col min="5" max="5" width="9.7109375" customWidth="1"/>
    <col min="6" max="6" width="20.42578125" customWidth="1"/>
  </cols>
  <sheetData>
    <row r="1" spans="1:6" x14ac:dyDescent="0.25">
      <c r="A1" s="51" t="s">
        <v>53</v>
      </c>
      <c r="B1" s="51"/>
      <c r="C1" s="51"/>
      <c r="D1" s="51"/>
      <c r="E1" s="51"/>
      <c r="F1" s="51"/>
    </row>
    <row r="2" spans="1:6" x14ac:dyDescent="0.25">
      <c r="A2" s="51"/>
      <c r="B2" s="51"/>
      <c r="C2" s="51"/>
      <c r="D2" s="51"/>
      <c r="E2" s="51"/>
      <c r="F2" s="51"/>
    </row>
    <row r="3" spans="1:6" ht="15.75" thickBot="1" x14ac:dyDescent="0.3">
      <c r="A3" s="52"/>
      <c r="B3" s="52"/>
      <c r="C3" s="52"/>
      <c r="D3" s="52"/>
      <c r="E3" s="52"/>
      <c r="F3" s="52"/>
    </row>
    <row r="4" spans="1:6" ht="24" x14ac:dyDescent="0.25">
      <c r="A4" s="3" t="s">
        <v>0</v>
      </c>
      <c r="B4" s="4" t="s">
        <v>1</v>
      </c>
      <c r="C4" s="5" t="s">
        <v>28</v>
      </c>
      <c r="D4" s="5" t="s">
        <v>29</v>
      </c>
      <c r="E4" s="5" t="s">
        <v>2</v>
      </c>
      <c r="F4" s="5" t="s">
        <v>30</v>
      </c>
    </row>
    <row r="5" spans="1:6" ht="24" x14ac:dyDescent="0.25">
      <c r="A5" s="34" t="str">
        <f>Totals!A5</f>
        <v>C9500-24Y4C-A (or equivalent)</v>
      </c>
      <c r="B5" s="29" t="str">
        <f>Totals!B5</f>
        <v>Catalyst 9500 24x1/10/25G and 4-port 40/100G, Advantage C9500-24Y4C-A</v>
      </c>
      <c r="C5" s="25"/>
      <c r="D5" s="24">
        <f>Totals!D5</f>
        <v>0</v>
      </c>
      <c r="E5" s="24">
        <v>2</v>
      </c>
      <c r="F5" s="25">
        <f>D5*E5</f>
        <v>0</v>
      </c>
    </row>
    <row r="6" spans="1:6" ht="24" x14ac:dyDescent="0.25">
      <c r="A6" s="34" t="str">
        <f>Totals!A6</f>
        <v>CON-SNT-C95024YA</v>
      </c>
      <c r="B6" s="29" t="str">
        <f>Totals!B6</f>
        <v>BAS 8X5XNBD Catalyst 9500 24x1/10/25G  and 4-port 40/100G, A</v>
      </c>
      <c r="C6" s="25"/>
      <c r="D6" s="24">
        <f>Totals!D6</f>
        <v>0</v>
      </c>
      <c r="E6" s="24">
        <v>2</v>
      </c>
      <c r="F6" s="25">
        <f>D6*E6</f>
        <v>0</v>
      </c>
    </row>
    <row r="7" spans="1:6" x14ac:dyDescent="0.25">
      <c r="A7" s="34" t="str">
        <f>Totals!A7</f>
        <v>CAB-N5K6A-NA</v>
      </c>
      <c r="B7" s="21" t="str">
        <f>Totals!B7</f>
        <v>Power Cord, 200/240V 6A North America</v>
      </c>
      <c r="C7" s="25"/>
      <c r="D7" s="24">
        <f>Totals!D7</f>
        <v>0</v>
      </c>
      <c r="E7" s="24">
        <v>2</v>
      </c>
      <c r="F7" s="25">
        <f t="shared" ref="F7:F21" si="0">D7*E7</f>
        <v>0</v>
      </c>
    </row>
    <row r="8" spans="1:6" ht="24" x14ac:dyDescent="0.25">
      <c r="A8" s="34" t="str">
        <f>Totals!A8</f>
        <v>C9K-PWR-650WAC-R (or equivalent)</v>
      </c>
      <c r="B8" s="21" t="str">
        <f>Totals!B8</f>
        <v>650W AC Config 4 Power Supply front to back cooling</v>
      </c>
      <c r="C8" s="25"/>
      <c r="D8" s="24">
        <f>Totals!D8</f>
        <v>0</v>
      </c>
      <c r="E8" s="24">
        <v>2</v>
      </c>
      <c r="F8" s="25">
        <f t="shared" si="0"/>
        <v>0</v>
      </c>
    </row>
    <row r="9" spans="1:6" ht="24" x14ac:dyDescent="0.25">
      <c r="A9" s="34" t="str">
        <f>Totals!A9</f>
        <v>C9K-PWR-650WAC-R/2 (or equivalent)</v>
      </c>
      <c r="B9" s="21" t="str">
        <f>Totals!B9</f>
        <v>650W AC Config 4 Power Supply front to back cooling</v>
      </c>
      <c r="C9" s="25"/>
      <c r="D9" s="24">
        <f>Totals!D9</f>
        <v>0</v>
      </c>
      <c r="E9" s="24">
        <v>2</v>
      </c>
      <c r="F9" s="25">
        <f t="shared" si="0"/>
        <v>0</v>
      </c>
    </row>
    <row r="10" spans="1:6" x14ac:dyDescent="0.25">
      <c r="A10" s="34" t="str">
        <f>Totals!A10</f>
        <v>C9K-T1-FANTRAY (or equivalent)</v>
      </c>
      <c r="B10" s="21" t="str">
        <f>Totals!B10</f>
        <v>Catalyst 9500 Type 4 front to back cooling Fan</v>
      </c>
      <c r="C10" s="25"/>
      <c r="D10" s="24">
        <f>Totals!D10</f>
        <v>0</v>
      </c>
      <c r="E10" s="24">
        <v>2</v>
      </c>
      <c r="F10" s="25">
        <f t="shared" si="0"/>
        <v>0</v>
      </c>
    </row>
    <row r="11" spans="1:6" x14ac:dyDescent="0.25">
      <c r="A11" s="34" t="str">
        <f>Totals!A11</f>
        <v>C9500-NW-A (or equivalent)</v>
      </c>
      <c r="B11" s="21" t="str">
        <f>Totals!B11</f>
        <v>C9500 Network Stack, Advantage</v>
      </c>
      <c r="C11" s="25"/>
      <c r="D11" s="24">
        <f>Totals!D11</f>
        <v>0</v>
      </c>
      <c r="E11" s="24">
        <v>2</v>
      </c>
      <c r="F11" s="25">
        <f t="shared" si="0"/>
        <v>0</v>
      </c>
    </row>
    <row r="12" spans="1:6" x14ac:dyDescent="0.25">
      <c r="A12" s="34" t="str">
        <f>Totals!A12</f>
        <v>S9500UK9-1718</v>
      </c>
      <c r="B12" s="21" t="str">
        <f>Totals!B12</f>
        <v>CAT9300/9400/9500/9600 UNIVERSAL</v>
      </c>
      <c r="C12" s="25"/>
      <c r="D12" s="24">
        <f>Totals!D12</f>
        <v>0</v>
      </c>
      <c r="E12" s="24">
        <v>2</v>
      </c>
      <c r="F12" s="25">
        <f t="shared" si="0"/>
        <v>0</v>
      </c>
    </row>
    <row r="13" spans="1:6" x14ac:dyDescent="0.25">
      <c r="A13" s="34" t="str">
        <f>Totals!A13</f>
        <v>C9K-F1-SSD-240G (or equivalent)</v>
      </c>
      <c r="B13" s="21" t="str">
        <f>Totals!B13</f>
        <v>Cisco pluggable SSD storage</v>
      </c>
      <c r="C13" s="25"/>
      <c r="D13" s="24">
        <f>Totals!D13</f>
        <v>0</v>
      </c>
      <c r="E13" s="24">
        <v>2</v>
      </c>
      <c r="F13" s="25">
        <f t="shared" si="0"/>
        <v>0</v>
      </c>
    </row>
    <row r="14" spans="1:6" x14ac:dyDescent="0.25">
      <c r="A14" s="34" t="str">
        <f>Totals!A14</f>
        <v>C9500-DNA-24Y4C-A</v>
      </c>
      <c r="B14" s="21" t="str">
        <f>Totals!B14</f>
        <v>C9500 DNA Advantage, Term License</v>
      </c>
      <c r="C14" s="25"/>
      <c r="D14" s="24">
        <f>Totals!D14</f>
        <v>0</v>
      </c>
      <c r="E14" s="24">
        <v>2</v>
      </c>
      <c r="F14" s="25">
        <f t="shared" si="0"/>
        <v>0</v>
      </c>
    </row>
    <row r="15" spans="1:6" x14ac:dyDescent="0.25">
      <c r="A15" s="34" t="str">
        <f>Totals!A15</f>
        <v>C9500-DNA-L-A-5Y</v>
      </c>
      <c r="B15" s="21" t="str">
        <f>Totals!B15</f>
        <v>DNA Advantage 5 Year License</v>
      </c>
      <c r="C15" s="25">
        <v>60</v>
      </c>
      <c r="D15" s="24">
        <f>Totals!D15</f>
        <v>0</v>
      </c>
      <c r="E15" s="24">
        <v>2</v>
      </c>
      <c r="F15" s="25">
        <f t="shared" si="0"/>
        <v>0</v>
      </c>
    </row>
    <row r="16" spans="1:6" ht="24" x14ac:dyDescent="0.25">
      <c r="A16" s="34" t="str">
        <f>Totals!A16</f>
        <v>PI-LFAS-T (or equivalent)</v>
      </c>
      <c r="B16" s="21" t="str">
        <f>Totals!B16</f>
        <v>Prime Infrastructure Lifecycle &amp; Assurance Term - Smart Lic</v>
      </c>
      <c r="C16" s="25"/>
      <c r="D16" s="24">
        <f>Totals!D16</f>
        <v>0</v>
      </c>
      <c r="E16" s="24">
        <v>2</v>
      </c>
      <c r="F16" s="25">
        <f t="shared" si="0"/>
        <v>0</v>
      </c>
    </row>
    <row r="17" spans="1:6" x14ac:dyDescent="0.25">
      <c r="A17" s="34" t="str">
        <f>Totals!A17</f>
        <v>PI-LFAS-AP-T-5Y (or equivalent)</v>
      </c>
      <c r="B17" s="21" t="str">
        <f>Totals!B17</f>
        <v>PI Dev Lic for Lifecycle &amp; Assurance Term 5Y</v>
      </c>
      <c r="C17" s="25">
        <v>60</v>
      </c>
      <c r="D17" s="24">
        <f>Totals!D17</f>
        <v>0</v>
      </c>
      <c r="E17" s="24">
        <v>2</v>
      </c>
      <c r="F17" s="25">
        <f t="shared" si="0"/>
        <v>0</v>
      </c>
    </row>
    <row r="18" spans="1:6" ht="24" x14ac:dyDescent="0.25">
      <c r="A18" s="34" t="str">
        <f>Totals!A18</f>
        <v>NETWORK-PNP- LIC (or equivalent)</v>
      </c>
      <c r="B18" s="21" t="str">
        <f>Totals!B18</f>
        <v>Network Plug-n-Play Connect for zero-touch device deployment</v>
      </c>
      <c r="C18" s="25"/>
      <c r="D18" s="24">
        <f>Totals!D18</f>
        <v>0</v>
      </c>
      <c r="E18" s="24">
        <v>2</v>
      </c>
      <c r="F18" s="25">
        <f t="shared" si="0"/>
        <v>0</v>
      </c>
    </row>
    <row r="19" spans="1:6" x14ac:dyDescent="0.25">
      <c r="A19" s="34" t="str">
        <f>Totals!A19</f>
        <v>SFP-10G-ER-S= (or equivalent)</v>
      </c>
      <c r="B19" s="30" t="str">
        <f>Totals!B19</f>
        <v>10GBASE-ER SFP module</v>
      </c>
      <c r="C19" s="25"/>
      <c r="D19" s="24">
        <f>Totals!D19</f>
        <v>0</v>
      </c>
      <c r="E19" s="24">
        <v>4</v>
      </c>
      <c r="F19" s="25">
        <f t="shared" si="0"/>
        <v>0</v>
      </c>
    </row>
    <row r="20" spans="1:6" x14ac:dyDescent="0.25">
      <c r="A20" s="34" t="str">
        <f>Totals!A20</f>
        <v>SFP-H10GB-CU1M (or equivalent)</v>
      </c>
      <c r="B20" s="31" t="str">
        <f>Totals!B20</f>
        <v>Twinax cable, passive, 30AWG cable assembly, 1M</v>
      </c>
      <c r="C20" s="25"/>
      <c r="D20" s="24">
        <f>Totals!D20</f>
        <v>0</v>
      </c>
      <c r="E20" s="24">
        <v>2</v>
      </c>
      <c r="F20" s="25">
        <f t="shared" si="0"/>
        <v>0</v>
      </c>
    </row>
    <row r="21" spans="1:6" x14ac:dyDescent="0.25">
      <c r="A21" s="34" t="str">
        <f>Totals!A21</f>
        <v>QSFP 100GE CU1M (or equivalent)</v>
      </c>
      <c r="B21" s="32" t="str">
        <f>Totals!B21</f>
        <v>100GBASE-CR4 Passive Copper Cable, 1M</v>
      </c>
      <c r="C21" s="25"/>
      <c r="D21" s="24">
        <f>Totals!D21</f>
        <v>0</v>
      </c>
      <c r="E21" s="24">
        <v>2</v>
      </c>
      <c r="F21" s="25">
        <f t="shared" si="0"/>
        <v>0</v>
      </c>
    </row>
    <row r="22" spans="1:6" ht="24.75" x14ac:dyDescent="0.25">
      <c r="A22" s="33" t="s">
        <v>24</v>
      </c>
      <c r="B22" s="22" t="s">
        <v>25</v>
      </c>
      <c r="C22" s="26"/>
      <c r="D22" s="26"/>
      <c r="E22" s="26"/>
      <c r="F22" s="46"/>
    </row>
    <row r="23" spans="1:6" x14ac:dyDescent="0.25">
      <c r="A23" s="33" t="s">
        <v>24</v>
      </c>
      <c r="B23" s="23" t="s">
        <v>26</v>
      </c>
      <c r="C23" s="26"/>
      <c r="D23" s="26"/>
      <c r="E23" s="26"/>
      <c r="F23" s="46"/>
    </row>
    <row r="24" spans="1:6" x14ac:dyDescent="0.25">
      <c r="A24" s="33" t="s">
        <v>24</v>
      </c>
      <c r="B24" s="23" t="s">
        <v>27</v>
      </c>
      <c r="C24" s="26"/>
      <c r="D24" s="26"/>
      <c r="E24" s="26"/>
      <c r="F24" s="46"/>
    </row>
    <row r="25" spans="1:6" x14ac:dyDescent="0.25">
      <c r="A25" s="10"/>
      <c r="B25" s="6"/>
      <c r="C25" s="8"/>
      <c r="D25" s="8"/>
      <c r="E25" s="8"/>
      <c r="F25" s="8"/>
    </row>
    <row r="26" spans="1:6" x14ac:dyDescent="0.25">
      <c r="A26" s="10"/>
      <c r="B26" s="6"/>
      <c r="C26" s="8"/>
      <c r="D26" s="1" t="s">
        <v>31</v>
      </c>
      <c r="E26" s="1"/>
      <c r="F26" s="27">
        <f>SUM(F5:F21)</f>
        <v>0</v>
      </c>
    </row>
    <row r="27" spans="1:6" x14ac:dyDescent="0.25">
      <c r="A27" s="10"/>
      <c r="B27" s="6"/>
      <c r="C27" s="8"/>
      <c r="D27" s="1" t="s">
        <v>32</v>
      </c>
      <c r="E27" s="2"/>
      <c r="F27" s="27">
        <f>SUM(F22:F24)</f>
        <v>0</v>
      </c>
    </row>
    <row r="28" spans="1:6" x14ac:dyDescent="0.25">
      <c r="A28" s="10"/>
      <c r="B28" s="6"/>
      <c r="C28" s="8"/>
      <c r="D28" s="9" t="s">
        <v>33</v>
      </c>
      <c r="E28" s="9"/>
      <c r="F28" s="28">
        <f>SUM(F26:F27)</f>
        <v>0</v>
      </c>
    </row>
  </sheetData>
  <sheetProtection algorithmName="SHA-512" hashValue="X0ngcFEbx4dFN1yj8GTLodlW8eVyu6NIQbtiYthxi+CS3YCuJyGbfRuEiKtJNgSEtqxWvgPZe2CYHbPohOzTEQ==" saltValue="8eqQyKjlGomsz+7g42CcPw==" spinCount="100000" sheet="1" objects="1" scenarios="1" selectLockedCells="1"/>
  <mergeCells count="1">
    <mergeCell ref="A1:F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733406a-94bc-41ce-8276-fa37d1cb154d" xsi:nil="true"/>
    <lcf76f155ced4ddcb4097134ff3c332f xmlns="d52e2009-882c-44d5-9d67-3b77f80f64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DE96052E97FF4E86D8B81A4655A6F3" ma:contentTypeVersion="18" ma:contentTypeDescription="Create a new document." ma:contentTypeScope="" ma:versionID="c6fedc58bbdc4227bd64d16885c3c53d">
  <xsd:schema xmlns:xsd="http://www.w3.org/2001/XMLSchema" xmlns:xs="http://www.w3.org/2001/XMLSchema" xmlns:p="http://schemas.microsoft.com/office/2006/metadata/properties" xmlns:ns2="d52e2009-882c-44d5-9d67-3b77f80f646b" xmlns:ns3="5733406a-94bc-41ce-8276-fa37d1cb154d" targetNamespace="http://schemas.microsoft.com/office/2006/metadata/properties" ma:root="true" ma:fieldsID="75340e4b3b0ae037bdc221cc6a0c3760" ns2:_="" ns3:_="">
    <xsd:import namespace="d52e2009-882c-44d5-9d67-3b77f80f646b"/>
    <xsd:import namespace="5733406a-94bc-41ce-8276-fa37d1cb15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e2009-882c-44d5-9d67-3b77f80f64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6e20051-461d-4483-bf04-6b6be70b1e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33406a-94bc-41ce-8276-fa37d1cb154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50c548-4c79-4be5-8a08-36eb47a05d68}" ma:internalName="TaxCatchAll" ma:showField="CatchAllData" ma:web="5733406a-94bc-41ce-8276-fa37d1cb15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A327FB-0BDC-40B6-A3D1-3729866D902E}">
  <ds:schemaRefs>
    <ds:schemaRef ds:uri="http://schemas.microsoft.com/sharepoint/v3/contenttype/forms"/>
  </ds:schemaRefs>
</ds:datastoreItem>
</file>

<file path=customXml/itemProps2.xml><?xml version="1.0" encoding="utf-8"?>
<ds:datastoreItem xmlns:ds="http://schemas.openxmlformats.org/officeDocument/2006/customXml" ds:itemID="{09927029-E39E-4BE3-A4EA-C482C8770B39}">
  <ds:schemaRefs>
    <ds:schemaRef ds:uri="d52e2009-882c-44d5-9d67-3b77f80f646b"/>
    <ds:schemaRef ds:uri="5733406a-94bc-41ce-8276-fa37d1cb154d"/>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CDA22B4C-ECDA-4EBF-BCDA-B20EBB56EF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e2009-882c-44d5-9d67-3b77f80f646b"/>
    <ds:schemaRef ds:uri="5733406a-94bc-41ce-8276-fa37d1cb1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Vendor Info</vt:lpstr>
      <vt:lpstr>Totals</vt:lpstr>
      <vt:lpstr>Ag Barn</vt:lpstr>
      <vt:lpstr>Linda Griffin</vt:lpstr>
      <vt:lpstr>Memorial Pathway Academy</vt:lpstr>
      <vt:lpstr>New Network Operations Center</vt:lpstr>
      <vt:lpstr>Walnut Glen</vt:lpstr>
    </vt:vector>
  </TitlesOfParts>
  <Manager/>
  <Company>Garland 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Exploring Series</dc:creator>
  <cp:keywords/>
  <dc:description/>
  <cp:lastModifiedBy>Eva Gracia</cp:lastModifiedBy>
  <cp:revision/>
  <dcterms:created xsi:type="dcterms:W3CDTF">2023-06-06T17:19:24Z</dcterms:created>
  <dcterms:modified xsi:type="dcterms:W3CDTF">2026-10-30T17:00:51Z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0x01010071DE96052E97FF4E86D8B81A4655A6F3</vt:lpwstr>
  </property>
  <property fmtid="{D5CDD505-2E9C-101B-9397-08002B2CF9AE}" pid="3" name="MediaServiceImageTags">
    <vt:lpwstr/>
  </property>
</Properties>
</file>