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00 Customers\Garland ISD - 140461\2027-2028 E-Rate INformaito\MAN WAN 510-27-02\"/>
    </mc:Choice>
  </mc:AlternateContent>
  <xr:revisionPtr revIDLastSave="0" documentId="8_{33554F50-E86F-4543-AECD-CECEC2EF0B8B}" xr6:coauthVersionLast="47" xr6:coauthVersionMax="47" xr10:uidLastSave="{00000000-0000-0000-0000-000000000000}"/>
  <bookViews>
    <workbookView xWindow="-98" yWindow="-98" windowWidth="25996" windowHeight="10276" tabRatio="595" xr2:uid="{00000000-000D-0000-FFFF-FFFF00000000}"/>
  </bookViews>
  <sheets>
    <sheet name="Vendor Info" sheetId="1" r:id="rId1"/>
    <sheet name="Totals" sheetId="2" r:id="rId2"/>
    <sheet name="Ag Barn" sheetId="3" r:id="rId3"/>
    <sheet name="Memorial Pathway Academy" sheetId="4" r:id="rId4"/>
    <sheet name="New Network Operations Center" sheetId="5" r:id="rId5"/>
    <sheet name="Walnut Gle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3" l="1"/>
  <c r="F11" i="3" s="1"/>
  <c r="D24" i="6"/>
  <c r="F24" i="6" s="1"/>
  <c r="D23" i="6"/>
  <c r="F23" i="6" s="1"/>
  <c r="D22" i="6"/>
  <c r="F22" i="6" s="1"/>
  <c r="D21" i="6"/>
  <c r="F21" i="6" s="1"/>
  <c r="D20" i="6"/>
  <c r="F20" i="6" s="1"/>
  <c r="D19" i="6"/>
  <c r="F19" i="6" s="1"/>
  <c r="D18" i="6"/>
  <c r="F18" i="6" s="1"/>
  <c r="D17" i="6"/>
  <c r="F17" i="6" s="1"/>
  <c r="D16" i="6"/>
  <c r="F16" i="6" s="1"/>
  <c r="D15" i="6"/>
  <c r="F15" i="6" s="1"/>
  <c r="D14" i="6"/>
  <c r="F14" i="6" s="1"/>
  <c r="D13" i="6"/>
  <c r="F13" i="6" s="1"/>
  <c r="D12" i="6"/>
  <c r="F12" i="6" s="1"/>
  <c r="D11" i="6"/>
  <c r="F11" i="6" s="1"/>
  <c r="D10" i="6"/>
  <c r="F10" i="6" s="1"/>
  <c r="D9" i="6"/>
  <c r="F9" i="6" s="1"/>
  <c r="D8" i="6"/>
  <c r="F8" i="6" s="1"/>
  <c r="D7" i="6"/>
  <c r="F7" i="6" s="1"/>
  <c r="D6" i="6"/>
  <c r="F6" i="6" s="1"/>
  <c r="D5" i="6"/>
  <c r="F5" i="6" s="1"/>
  <c r="D93" i="5"/>
  <c r="F93" i="5" s="1"/>
  <c r="D92" i="5"/>
  <c r="F92" i="5" s="1"/>
  <c r="D91" i="5"/>
  <c r="F91" i="5" s="1"/>
  <c r="D90" i="5"/>
  <c r="F90" i="5" s="1"/>
  <c r="D89" i="5"/>
  <c r="F89" i="5" s="1"/>
  <c r="D88" i="5"/>
  <c r="F88" i="5" s="1"/>
  <c r="D87" i="5"/>
  <c r="F87" i="5" s="1"/>
  <c r="D86" i="5"/>
  <c r="F86" i="5" s="1"/>
  <c r="D85" i="5"/>
  <c r="F85" i="5" s="1"/>
  <c r="D84" i="5"/>
  <c r="F84" i="5" s="1"/>
  <c r="D83" i="5"/>
  <c r="F83" i="5" s="1"/>
  <c r="D82" i="5"/>
  <c r="F82" i="5" s="1"/>
  <c r="D81" i="5"/>
  <c r="F81" i="5" s="1"/>
  <c r="D80" i="5"/>
  <c r="F80" i="5" s="1"/>
  <c r="D79" i="5"/>
  <c r="F79" i="5" s="1"/>
  <c r="D78" i="5"/>
  <c r="F78" i="5" s="1"/>
  <c r="D77" i="5"/>
  <c r="F77" i="5" s="1"/>
  <c r="D76" i="5"/>
  <c r="F76" i="5" s="1"/>
  <c r="D75" i="5"/>
  <c r="F75" i="5" s="1"/>
  <c r="D74" i="5"/>
  <c r="F74" i="5" s="1"/>
  <c r="D73" i="5"/>
  <c r="F73" i="5" s="1"/>
  <c r="D72" i="5"/>
  <c r="F72" i="5" s="1"/>
  <c r="D71" i="5"/>
  <c r="F71" i="5" s="1"/>
  <c r="D70" i="5"/>
  <c r="F70" i="5" s="1"/>
  <c r="D69" i="5"/>
  <c r="F69" i="5" s="1"/>
  <c r="D68" i="5"/>
  <c r="F68" i="5" s="1"/>
  <c r="D67" i="5"/>
  <c r="F67" i="5" s="1"/>
  <c r="D66" i="5"/>
  <c r="F66" i="5" s="1"/>
  <c r="D65" i="5"/>
  <c r="F65" i="5" s="1"/>
  <c r="D64" i="5"/>
  <c r="F64" i="5" s="1"/>
  <c r="D63" i="5"/>
  <c r="F63" i="5" s="1"/>
  <c r="D62" i="5"/>
  <c r="F62" i="5" s="1"/>
  <c r="D61" i="5"/>
  <c r="F61" i="5" s="1"/>
  <c r="D60" i="5"/>
  <c r="F60" i="5" s="1"/>
  <c r="D59" i="5"/>
  <c r="F59" i="5" s="1"/>
  <c r="D58" i="5"/>
  <c r="F58" i="5" s="1"/>
  <c r="D57" i="5"/>
  <c r="F57" i="5" s="1"/>
  <c r="D56" i="5"/>
  <c r="F56" i="5" s="1"/>
  <c r="D55" i="5"/>
  <c r="F55" i="5" s="1"/>
  <c r="D54" i="5"/>
  <c r="F54" i="5" s="1"/>
  <c r="D53" i="5"/>
  <c r="F53" i="5" s="1"/>
  <c r="D52" i="5"/>
  <c r="F52" i="5" s="1"/>
  <c r="D51" i="5"/>
  <c r="F51" i="5" s="1"/>
  <c r="D50" i="5"/>
  <c r="F50" i="5" s="1"/>
  <c r="D49" i="5"/>
  <c r="F49" i="5" s="1"/>
  <c r="D48" i="5"/>
  <c r="F48" i="5" s="1"/>
  <c r="D47" i="5"/>
  <c r="F47" i="5" s="1"/>
  <c r="D46" i="5"/>
  <c r="F46" i="5" s="1"/>
  <c r="D45" i="5"/>
  <c r="F45" i="5" s="1"/>
  <c r="D44" i="5"/>
  <c r="F44" i="5" s="1"/>
  <c r="D43" i="5"/>
  <c r="F43" i="5" s="1"/>
  <c r="D42" i="5"/>
  <c r="F42" i="5" s="1"/>
  <c r="D41" i="5"/>
  <c r="F41" i="5" s="1"/>
  <c r="D40" i="5"/>
  <c r="F40" i="5" s="1"/>
  <c r="D39" i="5"/>
  <c r="F39" i="5" s="1"/>
  <c r="D38" i="5"/>
  <c r="F38" i="5" s="1"/>
  <c r="D37" i="5"/>
  <c r="F37" i="5" s="1"/>
  <c r="D36" i="5"/>
  <c r="F36" i="5" s="1"/>
  <c r="D35" i="5"/>
  <c r="F35" i="5" s="1"/>
  <c r="D34" i="5"/>
  <c r="F34" i="5" s="1"/>
  <c r="D33" i="5"/>
  <c r="F33" i="5" s="1"/>
  <c r="D32" i="5"/>
  <c r="F32" i="5" s="1"/>
  <c r="D31" i="5"/>
  <c r="F31" i="5" s="1"/>
  <c r="D30" i="5"/>
  <c r="F30" i="5" s="1"/>
  <c r="D29" i="5"/>
  <c r="F29" i="5" s="1"/>
  <c r="D28" i="5"/>
  <c r="F28" i="5" s="1"/>
  <c r="D27" i="5"/>
  <c r="F27" i="5" s="1"/>
  <c r="D26" i="5"/>
  <c r="F26" i="5" s="1"/>
  <c r="D25" i="5"/>
  <c r="F25" i="5" s="1"/>
  <c r="D24" i="5"/>
  <c r="F24" i="5" s="1"/>
  <c r="D23" i="5"/>
  <c r="F23" i="5" s="1"/>
  <c r="D22" i="5"/>
  <c r="F22" i="5" s="1"/>
  <c r="D21" i="5"/>
  <c r="F21" i="5" s="1"/>
  <c r="D20" i="5"/>
  <c r="F20" i="5" s="1"/>
  <c r="D19" i="5"/>
  <c r="F19" i="5" s="1"/>
  <c r="D18" i="5"/>
  <c r="F18" i="5" s="1"/>
  <c r="D17" i="5"/>
  <c r="F17" i="5" s="1"/>
  <c r="D16" i="5"/>
  <c r="F16" i="5" s="1"/>
  <c r="D15" i="5"/>
  <c r="F15" i="5" s="1"/>
  <c r="D14" i="5"/>
  <c r="F14" i="5" s="1"/>
  <c r="D13" i="5"/>
  <c r="F13" i="5" s="1"/>
  <c r="D12" i="5"/>
  <c r="F12" i="5" s="1"/>
  <c r="D11" i="5"/>
  <c r="F11" i="5" s="1"/>
  <c r="D10" i="5"/>
  <c r="F10" i="5" s="1"/>
  <c r="D9" i="5"/>
  <c r="F9" i="5" s="1"/>
  <c r="D8" i="5"/>
  <c r="F8" i="5" s="1"/>
  <c r="D7" i="5"/>
  <c r="F7" i="5" s="1"/>
  <c r="D6" i="5"/>
  <c r="F6" i="5" s="1"/>
  <c r="D5" i="5"/>
  <c r="F5" i="5" s="1"/>
  <c r="D24" i="4"/>
  <c r="F24" i="4" s="1"/>
  <c r="D23" i="4"/>
  <c r="F23" i="4" s="1"/>
  <c r="D22" i="4"/>
  <c r="F22" i="4" s="1"/>
  <c r="D21" i="4"/>
  <c r="F21" i="4" s="1"/>
  <c r="D20" i="4"/>
  <c r="F20" i="4" s="1"/>
  <c r="D19" i="4"/>
  <c r="F19" i="4" s="1"/>
  <c r="D18" i="4"/>
  <c r="F18" i="4" s="1"/>
  <c r="D17" i="4"/>
  <c r="F17" i="4" s="1"/>
  <c r="D16" i="4"/>
  <c r="F16" i="4" s="1"/>
  <c r="D15" i="4"/>
  <c r="F15" i="4" s="1"/>
  <c r="D14" i="4"/>
  <c r="F14" i="4" s="1"/>
  <c r="D13" i="4"/>
  <c r="F13" i="4" s="1"/>
  <c r="D12" i="4"/>
  <c r="F12" i="4" s="1"/>
  <c r="D11" i="4"/>
  <c r="F11" i="4" s="1"/>
  <c r="D10" i="4"/>
  <c r="F10" i="4" s="1"/>
  <c r="D9" i="4"/>
  <c r="F9" i="4" s="1"/>
  <c r="D8" i="4"/>
  <c r="F8" i="4" s="1"/>
  <c r="D7" i="4"/>
  <c r="F7" i="4" s="1"/>
  <c r="D6" i="4"/>
  <c r="F6" i="4" s="1"/>
  <c r="D5" i="4"/>
  <c r="F5" i="4" s="1"/>
  <c r="D24" i="3"/>
  <c r="F24" i="3" s="1"/>
  <c r="D23" i="3"/>
  <c r="F23" i="3" s="1"/>
  <c r="D22" i="3"/>
  <c r="F22" i="3" s="1"/>
  <c r="D21" i="3"/>
  <c r="F21" i="3" s="1"/>
  <c r="D20" i="3"/>
  <c r="F20" i="3" s="1"/>
  <c r="D19" i="3"/>
  <c r="F19" i="3" s="1"/>
  <c r="D18" i="3"/>
  <c r="F18" i="3" s="1"/>
  <c r="D17" i="3"/>
  <c r="F17" i="3" s="1"/>
  <c r="D16" i="3"/>
  <c r="F16" i="3" s="1"/>
  <c r="D15" i="3"/>
  <c r="F15" i="3" s="1"/>
  <c r="D14" i="3"/>
  <c r="F14" i="3" s="1"/>
  <c r="D13" i="3"/>
  <c r="F13" i="3" s="1"/>
  <c r="D12" i="3"/>
  <c r="F12" i="3" s="1"/>
  <c r="D10" i="3"/>
  <c r="F10" i="3" s="1"/>
  <c r="D9" i="3"/>
  <c r="F9" i="3" s="1"/>
  <c r="D8" i="3"/>
  <c r="F8" i="3" s="1"/>
  <c r="D7" i="3"/>
  <c r="F7" i="3" s="1"/>
  <c r="D6" i="3"/>
  <c r="F6" i="3" s="1"/>
  <c r="D5" i="3"/>
  <c r="F5" i="3" s="1"/>
  <c r="F93" i="2"/>
  <c r="F92" i="2"/>
  <c r="F91" i="2"/>
  <c r="F96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F80" i="2"/>
  <c r="E80" i="2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F55" i="2"/>
  <c r="E55" i="2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F43" i="2"/>
  <c r="E43" i="2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F15" i="2"/>
  <c r="E15" i="2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F27" i="3" l="1"/>
  <c r="F96" i="5"/>
  <c r="F27" i="6"/>
  <c r="F27" i="4"/>
  <c r="F95" i="2"/>
  <c r="F97" i="2" s="1"/>
  <c r="F95" i="5"/>
  <c r="F26" i="6"/>
  <c r="F26" i="3"/>
  <c r="F26" i="4"/>
  <c r="F28" i="4" l="1"/>
  <c r="F28" i="6"/>
  <c r="F97" i="5"/>
  <c r="F2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>Enter the unit list price here. The site sheets look up this column by part number and description. Identical part-and-description pairs use the first price entered.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200-000001000000}">
      <text>
        <r>
          <rPr>
            <sz val="11"/>
            <color rgb="FF000000"/>
            <rFont val="Calibri"/>
            <family val="2"/>
            <charset val="1"/>
          </rPr>
          <t>Linked to Totals column D by part number and description. Do not type over these cells.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300-000001000000}">
      <text>
        <r>
          <rPr>
            <sz val="11"/>
            <color rgb="FF000000"/>
            <rFont val="Calibri"/>
            <family val="2"/>
            <charset val="1"/>
          </rPr>
          <t>Linked to Totals column D by part number and description. Do not type over these cells.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400-000001000000}">
      <text>
        <r>
          <rPr>
            <sz val="11"/>
            <color rgb="FF000000"/>
            <rFont val="Calibri"/>
            <family val="2"/>
            <charset val="1"/>
          </rPr>
          <t>Linked to Totals column D by part number and description. Do not type over these cells.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>Linked to Totals column D by part number and description. Do not type over these cells.</t>
        </r>
      </text>
    </comment>
  </commentList>
</comments>
</file>

<file path=xl/sharedStrings.xml><?xml version="1.0" encoding="utf-8"?>
<sst xmlns="http://schemas.openxmlformats.org/spreadsheetml/2006/main" count="545" uniqueCount="190">
  <si>
    <t>Metropolitan Area Network and Wide Area Network Equipment and Services</t>
  </si>
  <si>
    <t>Proposal is due by:</t>
  </si>
  <si>
    <t>Request for Proposal</t>
  </si>
  <si>
    <t>Tuesday, November 10, 2026</t>
  </si>
  <si>
    <t>510-27-01</t>
  </si>
  <si>
    <t>Garland Independent School District</t>
  </si>
  <si>
    <t>501 S. Jupiter</t>
  </si>
  <si>
    <t>Garland, Texas 75042</t>
  </si>
  <si>
    <t>PROPOSING COMPANY CONTACT INFORMATION</t>
  </si>
  <si>
    <t>Company Name:</t>
  </si>
  <si>
    <t>Company Address:</t>
  </si>
  <si>
    <t>Company City, State, Zip Code:</t>
  </si>
  <si>
    <t>Primary Contact Name:</t>
  </si>
  <si>
    <t>Primary Contact Title:</t>
  </si>
  <si>
    <t>Primary Contact Telephone No:</t>
  </si>
  <si>
    <t>Primary Contact E-Mail Address:</t>
  </si>
  <si>
    <t>Primary Contact Physical Address:</t>
  </si>
  <si>
    <t>Primary Contact City, State, Zip Code:</t>
  </si>
  <si>
    <t>Master Price Estimate</t>
  </si>
  <si>
    <t>Part Number</t>
  </si>
  <si>
    <t>Description</t>
  </si>
  <si>
    <t>Service Duration (Months)</t>
  </si>
  <si>
    <t>Unit List Price</t>
  </si>
  <si>
    <t>Qty</t>
  </si>
  <si>
    <t>Unit Net Price</t>
  </si>
  <si>
    <t>C9500-24Y4C-CX (or equivalent)</t>
  </si>
  <si>
    <t>Catalyst 9500 24x1/10/25G and 4-port 40/100G,CX</t>
  </si>
  <si>
    <t>CON-SNT-C9524Y4C (or equivalent)</t>
  </si>
  <si>
    <t>SNTC-8X5XNBD Catalyst 9500 24x1/10/25G and 4-port 40</t>
  </si>
  <si>
    <t>CAB-C15-CBN (or equivalent)</t>
  </si>
  <si>
    <t>Cabinet Jumper Power Cord, 250 VAC 13A, C14-C15 Connectors</t>
  </si>
  <si>
    <t>C9K-PWR-650WAC-R (or equivalent)</t>
  </si>
  <si>
    <t>650W AC Config 4 Power Supply front to back cooling</t>
  </si>
  <si>
    <t>C9K-PWR-650WAC-R/2 (or equivalent)</t>
  </si>
  <si>
    <t>C9K-T1-FANTRAY (or equivalent)</t>
  </si>
  <si>
    <t>Catalyst 9500 Type 4 front to back cooling Fan</t>
  </si>
  <si>
    <t>C9500-NW-A (or equivalent)</t>
  </si>
  <si>
    <t>C9500 Network Stack, Advantage</t>
  </si>
  <si>
    <t>SC9500HUK9-176 (or equivalent)</t>
  </si>
  <si>
    <t>Cisco Catalyst 9500H XE.17.6 UNIVERSAL</t>
  </si>
  <si>
    <t>C9K-F1-SSD-240G (or equivalent)</t>
  </si>
  <si>
    <t>Cisco pluggable SSD storage</t>
  </si>
  <si>
    <t>C9500-DNAX-A- 24YR (or equivalent)</t>
  </si>
  <si>
    <t>C9500 24Y4C DNA-Advtg w/Support, Prime Infra LF+AS</t>
  </si>
  <si>
    <t>9500-DNAX-L-A-5R (or equivalent)</t>
  </si>
  <si>
    <t>C9500 DNA Advantage w/Support, Low Density, 5Y</t>
  </si>
  <si>
    <t>PI-LFAS-T (or equivalent)</t>
  </si>
  <si>
    <t>Prime Infrastructure Lifecycle &amp; Assurance Term - Smart Lic</t>
  </si>
  <si>
    <t>PI-LFAS-AP-T-5Y (or equivalent)</t>
  </si>
  <si>
    <t>PI Dev Lic for Lifecycle &amp; Assurance Term 5Y</t>
  </si>
  <si>
    <t>NETWORK-PNP- LIC (or equivalent)</t>
  </si>
  <si>
    <t>Network Plug-n-Play Connect for zero-touch device deployment</t>
  </si>
  <si>
    <t>SFP-10G-ER-S= (or equivalent)</t>
  </si>
  <si>
    <t>10GBASE-ER SFP module</t>
  </si>
  <si>
    <t>SFP-H10GB-CU1M (or equivalent)</t>
  </si>
  <si>
    <t>Twinax cable, passive, 30AWG cable assembly, 1M</t>
  </si>
  <si>
    <t>QSFP 100GE CU1M (or equivalent)</t>
  </si>
  <si>
    <t>100GBASE-CR4 Passive Copper Cable, 1M</t>
  </si>
  <si>
    <t>N9K-C9508</t>
  </si>
  <si>
    <t>Nexus 9508 Chassis with 8 linecard slots</t>
  </si>
  <si>
    <t>CON-SNTP-N9508</t>
  </si>
  <si>
    <t>SNTC-24X7X4 Nexus 9508 Chassis w</t>
  </si>
  <si>
    <t>NXOS-CS-10.5.2F</t>
  </si>
  <si>
    <t>Nexus 9300, 9500, 9800 NX-OS SW 10.5.2 (64bit) Cisco Silicon</t>
  </si>
  <si>
    <t>N9K-C9500-ACK</t>
  </si>
  <si>
    <t>Nexus 9500 Accessory Kit</t>
  </si>
  <si>
    <t>MODE-NXOS</t>
  </si>
  <si>
    <t>Mode selection between ACI and NXOS</t>
  </si>
  <si>
    <t>N9K-C9508-FAN</t>
  </si>
  <si>
    <t>Fan Tray for Nexus 9508 chassis, Port-side Intake</t>
  </si>
  <si>
    <t>N9K-PAC-3000W-B</t>
  </si>
  <si>
    <t>Nexus 9500 3000W AC PS, Port-side Intake</t>
  </si>
  <si>
    <t>CAB-C19-CBN</t>
  </si>
  <si>
    <t>Cabinet Jumper Power Cord, 250 VAC 16A, C20-C19 Connectors</t>
  </si>
  <si>
    <t>DCN-OTHER</t>
  </si>
  <si>
    <t>Select if this product will NOT be used for AI Applications</t>
  </si>
  <si>
    <t>N9K-SC-A</t>
  </si>
  <si>
    <t>System Controller for Nexus 9500</t>
  </si>
  <si>
    <t>N9K-C9508-FM-E2</t>
  </si>
  <si>
    <t>Fabric Module for N9508 with 100G support, ACI and NX-OS</t>
  </si>
  <si>
    <t>N9K-C9500-RMK</t>
  </si>
  <si>
    <t>Nexus 9500 Rack Mount Kit</t>
  </si>
  <si>
    <t>N9K-C9500-LC-CV</t>
  </si>
  <si>
    <t>Nexus 9500 Linecard slot cover</t>
  </si>
  <si>
    <t>N9K-C9500-P-CV</t>
  </si>
  <si>
    <t>Nexus 9500 Power Supply slot cover</t>
  </si>
  <si>
    <t>N9K-C9508-FM-CV</t>
  </si>
  <si>
    <t>Nexus 9508 Fabric Module slot cover</t>
  </si>
  <si>
    <t>N9K-SUP-B+</t>
  </si>
  <si>
    <t>Supervisor B+ for Nexus 9500</t>
  </si>
  <si>
    <t>N9K-X9736C-FX3</t>
  </si>
  <si>
    <t>Nexus 9500 36p 100G NX-OS Agg, ACI Spine, MACSec line card</t>
  </si>
  <si>
    <t>N9K-X97160YC-EX</t>
  </si>
  <si>
    <t>Nexus 9500 NX-OS linecard, 48p 10G/25G with 4p 100G QSFP28</t>
  </si>
  <si>
    <t>NXOS-SLP-INFO-9K</t>
  </si>
  <si>
    <t>Info PID for Smart Licensing using Policy for N9K</t>
  </si>
  <si>
    <t>C1A1TN9500M816-5Y</t>
  </si>
  <si>
    <t>DCN Advantage Term N9500 M8/M16, 5Y</t>
  </si>
  <si>
    <t>DCN-ADOPT-BAS</t>
  </si>
  <si>
    <t>Nexus(DCN) - Virtual adopt session http://cs.co/requestCSS</t>
  </si>
  <si>
    <t>SW-OTHER</t>
  </si>
  <si>
    <t>SVS-B-N9K-ADV-M816</t>
  </si>
  <si>
    <t>EMBEDDED SOLN SUPPORT SWSS FOR NEXUS 9K</t>
  </si>
  <si>
    <t>QSFP-100G-AOC5M=</t>
  </si>
  <si>
    <t>100GBASE QSFP Active Optical Cable, 5m</t>
  </si>
  <si>
    <t>SFP-H10GB-CU5M=</t>
  </si>
  <si>
    <t>10GBASE-CU SFP+ Cable 5 Meter</t>
  </si>
  <si>
    <t>QSFP-100G-SR1.2=</t>
  </si>
  <si>
    <t>100G SR1.2 BiDi QSFP Transceiver, LC, 100m OM4 MMF</t>
  </si>
  <si>
    <t>SFP-25G-SR-S=</t>
  </si>
  <si>
    <t>25GBASE-SR SFP Module</t>
  </si>
  <si>
    <t>C9606R</t>
  </si>
  <si>
    <t>Cisco Catalyst 9600 Series 6 Slot Chassis</t>
  </si>
  <si>
    <t>CON-SSSNT-C9606R</t>
  </si>
  <si>
    <t>SOLN SUPP 8X5XNBD Cisco Catalyst 9600</t>
  </si>
  <si>
    <t>C9600-DNA-A-5Y</t>
  </si>
  <si>
    <t>Cisco Catalyst 9600 DNA Advantage 5 Year License</t>
  </si>
  <si>
    <t>CON-SSTCM-C96A</t>
  </si>
  <si>
    <t>SOLN SUPP SW SUBCisco Catalyst 9600</t>
  </si>
  <si>
    <t>C9600X-SUP-2</t>
  </si>
  <si>
    <t>Cisco Catalyst 9600 Series Supervisor 2 Module</t>
  </si>
  <si>
    <t>C9K-F2-SSD-240GB</t>
  </si>
  <si>
    <t>Cisco Catalyst 9600 Series 240GB SSD Storage</t>
  </si>
  <si>
    <t>C9600X-SUP-2/2</t>
  </si>
  <si>
    <t>C9600-LC-40YL4CD</t>
  </si>
  <si>
    <t>Cisco Catalyst 9600 Series 40-Port 1/10/25/50G,2x200G,2x400G</t>
  </si>
  <si>
    <t>C9600X-LC-32CD</t>
  </si>
  <si>
    <t>Cisco Catalyst 9600 Series 30-Port 100G, 2-Port 400G</t>
  </si>
  <si>
    <t>QSFP-100G-SR4-S</t>
  </si>
  <si>
    <t>100GBASE SR4 QSFP Transceiver, MPO, 100m over OM4 MMF</t>
  </si>
  <si>
    <t>C9600-PWR-2KWAC</t>
  </si>
  <si>
    <t>Cisco Catalyst 9600 Series 2000W AC Power Supply</t>
  </si>
  <si>
    <t>C9300X-48HX-A</t>
  </si>
  <si>
    <t>Catalyst 9300 48-port mGig UPoE+, Network Advantage</t>
  </si>
  <si>
    <t>SSD-240G</t>
  </si>
  <si>
    <t>Cisco pluggable USB3.0 SSD storage</t>
  </si>
  <si>
    <t>STACK-T1-50CM</t>
  </si>
  <si>
    <t>50CM Type 1 Stacking Cable</t>
  </si>
  <si>
    <t>CAB-SPWR-30CM</t>
  </si>
  <si>
    <t>Catalyst Stack Power Cable 30 CM</t>
  </si>
  <si>
    <t>C9300-DNX-A-48-5Y</t>
  </si>
  <si>
    <t>C9300 Adv software subscription, 48P Copper, 5Yr Lic</t>
  </si>
  <si>
    <t>SFP-10G-SR-S=</t>
  </si>
  <si>
    <t>10GBASE-SR-S SFP Module</t>
  </si>
  <si>
    <t>QSFP-100G-AOC3M=</t>
  </si>
  <si>
    <t>100GBASE QSFP Active Optical Cable, 3m</t>
  </si>
  <si>
    <t>Twinax cable, passive, 30AWG cable assembly, 5M</t>
  </si>
  <si>
    <t>NETWORK-PNP- LIC</t>
  </si>
  <si>
    <t>SFP-10G-LR-S=</t>
  </si>
  <si>
    <t>10GBASE-LR-S= SFP module</t>
  </si>
  <si>
    <t>SFP-10G-ER-S=</t>
  </si>
  <si>
    <t>10GBASE-ER-S= SFP module</t>
  </si>
  <si>
    <t>CPAK-100G-LR4=</t>
  </si>
  <si>
    <t>CPAK-100G-LR4 Transceiver module, 10km SMF</t>
  </si>
  <si>
    <t>NCS2K-400G-BUN2-SK</t>
  </si>
  <si>
    <t xml:space="preserve"> 400G XPonder + 1XCFP2 WDM &amp; 100G client lic over 200G DWDM</t>
  </si>
  <si>
    <t>NCS2K-400GXP-L-K9</t>
  </si>
  <si>
    <t xml:space="preserve"> 400G CFP2 MR XP Licensed 100G Client bandwidth + 1 port WDM</t>
  </si>
  <si>
    <t>CON-SNT-NCS2K4GL</t>
  </si>
  <si>
    <t>SNTC-8X5XNBD 400G CFP2 MR XP Licensed 100G Client ban</t>
  </si>
  <si>
    <t xml:space="preserve">ONS-CFP2-WDM2 </t>
  </si>
  <si>
    <t>100G QPSK / 200G 16-QAM - WDM CFP2 Pluggable</t>
  </si>
  <si>
    <t>CON-SNT-ONS1CFP2</t>
  </si>
  <si>
    <t xml:space="preserve"> SNTC-8X5XNBD 100G QPSK / 200G 16-QAM - WDM CFP2 Plugg</t>
  </si>
  <si>
    <t>NCS2K-OTU4-UPG</t>
  </si>
  <si>
    <t xml:space="preserve"> SW License to enable extra OTU4 of Trunk BW Physical</t>
  </si>
  <si>
    <t xml:space="preserve">ONS-CFP2-BUN2-SK </t>
  </si>
  <si>
    <t>1x CFP2-WDM2 with 100G Client license</t>
  </si>
  <si>
    <t xml:space="preserve">QSFP-100G-SR4-S= </t>
  </si>
  <si>
    <t xml:space="preserve"> 100GBASE QSFP Active Optical Cable, 3m</t>
  </si>
  <si>
    <t>NCS2K-TNCS-2-K9</t>
  </si>
  <si>
    <t>NCS 2000 Transport Node Controller, version 2</t>
  </si>
  <si>
    <t>15216-EF-40-ODD</t>
  </si>
  <si>
    <t>ONS 15216 40-Channel Mux/DeMux Exposed Faceplate Patch Panel Odd</t>
  </si>
  <si>
    <t>NCS2006A-STRT-KIT</t>
  </si>
  <si>
    <t>NCS2006 Starter Kit contains 1ea SA, ECU, FTA, LCD, DDR, 2 ea AC</t>
  </si>
  <si>
    <t>ONS-SE-155-1510</t>
  </si>
  <si>
    <t>SFP - OC-3/STM-1, CWDM, 1510 nm, EXT</t>
  </si>
  <si>
    <t>Installation/Project Mgt</t>
  </si>
  <si>
    <t>Configuration of Equipment, Installation and testing of equipment &amp; User acceptance testing</t>
  </si>
  <si>
    <t> Project Management &amp; Network Documentation</t>
  </si>
  <si>
    <t> Network / Engineering Design</t>
  </si>
  <si>
    <t>Equipment Total</t>
  </si>
  <si>
    <t>Installation Total</t>
  </si>
  <si>
    <t>Grand Total</t>
  </si>
  <si>
    <t>Ag Barn Estimate</t>
  </si>
  <si>
    <t>Memorial Pathway Academy Estimate</t>
  </si>
  <si>
    <t>New Network Operations Center Estimate</t>
  </si>
  <si>
    <t>Walnut Glen Estimate</t>
  </si>
  <si>
    <t xml:space="preserve">You will only be able to enter Pricing on the "Totals" tab in Column "D". All other tabs are locked and calculated.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</si>
</sst>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\$#,##0.00;&quot;($&quot;#,##0.00\);\-"/>
  </numFmts>
  <fonts count="18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</font>
    <font>
      <sz val="9"/>
      <color rgb="FF000000"/>
      <name val="Arial"/>
      <family val="2"/>
      <charset val="1"/>
    </font>
    <font>
      <sz val="11"/>
      <color rgb="FF0000FF"/>
      <name val="Arial"/>
      <family val="2"/>
    </font>
    <font>
      <sz val="9"/>
      <name val="Arial"/>
      <family val="2"/>
      <charset val="1"/>
    </font>
    <font>
      <sz val="9"/>
      <color rgb="FF212121"/>
      <name val="Arial"/>
      <family val="2"/>
      <charset val="1"/>
    </font>
    <font>
      <b/>
      <sz val="9"/>
      <name val="Arial"/>
      <family val="2"/>
      <charset val="1"/>
    </font>
    <font>
      <sz val="11"/>
      <color rgb="FF008000"/>
      <name val="Arial"/>
      <family val="2"/>
    </font>
    <font>
      <sz val="11"/>
      <color rgb="FF000000"/>
      <name val="Calibri"/>
      <family val="2"/>
      <charset val="1"/>
    </font>
    <font>
      <b/>
      <sz val="18"/>
      <color rgb="FFFF0000"/>
      <name val="Calibri"/>
      <family val="2"/>
    </font>
    <font>
      <b/>
      <sz val="2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EDEDED"/>
        <bgColor rgb="FFE2EFDA"/>
      </patternFill>
    </fill>
    <fill>
      <patternFill patternType="solid">
        <fgColor rgb="FF969696"/>
        <bgColor rgb="FF808080"/>
      </patternFill>
    </fill>
    <fill>
      <patternFill patternType="solid">
        <fgColor rgb="FFFFF2CC"/>
        <bgColor rgb="FFEDEDED"/>
      </patternFill>
    </fill>
    <fill>
      <patternFill patternType="solid">
        <fgColor rgb="FF9DC3E6"/>
        <bgColor rgb="FFC0C0C0"/>
      </patternFill>
    </fill>
    <fill>
      <patternFill patternType="solid">
        <fgColor rgb="FF000000"/>
        <bgColor rgb="FF212121"/>
      </patternFill>
    </fill>
    <fill>
      <patternFill patternType="solid">
        <fgColor rgb="FFE2EFDA"/>
        <bgColor rgb="FFEDEDED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5" fillId="0" borderId="0"/>
    <xf numFmtId="0" fontId="15" fillId="0" borderId="0"/>
    <xf numFmtId="0" fontId="15" fillId="0" borderId="0"/>
  </cellStyleXfs>
  <cellXfs count="62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0" applyNumberFormat="1" applyBorder="1"/>
    <xf numFmtId="0" fontId="3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4" borderId="1" xfId="0" applyFill="1" applyBorder="1" applyAlignment="1" applyProtection="1">
      <alignment wrapText="1"/>
      <protection locked="0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165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8" fillId="0" borderId="9" xfId="0" applyFont="1" applyBorder="1" applyAlignment="1">
      <alignment vertical="top" wrapText="1"/>
    </xf>
    <xf numFmtId="0" fontId="9" fillId="0" borderId="9" xfId="0" applyFont="1" applyBorder="1" applyAlignment="1">
      <alignment vertical="top"/>
    </xf>
    <xf numFmtId="0" fontId="9" fillId="0" borderId="9" xfId="0" applyFont="1" applyBorder="1" applyAlignment="1">
      <alignment horizontal="center" vertical="center" wrapText="1"/>
    </xf>
    <xf numFmtId="165" fontId="10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center" vertical="center" wrapText="1"/>
    </xf>
    <xf numFmtId="165" fontId="9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9" fillId="0" borderId="8" xfId="0" applyFont="1" applyBorder="1" applyAlignment="1">
      <alignment vertical="top"/>
    </xf>
    <xf numFmtId="0" fontId="9" fillId="0" borderId="8" xfId="0" applyFont="1" applyBorder="1" applyAlignment="1">
      <alignment horizontal="center" vertical="center" wrapText="1"/>
    </xf>
    <xf numFmtId="165" fontId="10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8" fillId="7" borderId="1" xfId="0" applyFont="1" applyFill="1" applyBorder="1" applyAlignment="1">
      <alignment horizontal="left" vertical="top" wrapText="1"/>
    </xf>
    <xf numFmtId="0" fontId="12" fillId="0" borderId="10" xfId="0" applyFont="1" applyBorder="1" applyAlignment="1">
      <alignment wrapText="1"/>
    </xf>
    <xf numFmtId="1" fontId="7" fillId="8" borderId="1" xfId="0" applyNumberFormat="1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2" fillId="0" borderId="10" xfId="0" applyFont="1" applyBorder="1"/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0" fontId="9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165" fontId="14" fillId="9" borderId="1" xfId="0" applyNumberFormat="1" applyFont="1" applyFill="1" applyBorder="1" applyAlignment="1">
      <alignment horizontal="center" vertical="center" wrapText="1"/>
    </xf>
    <xf numFmtId="165" fontId="14" fillId="9" borderId="9" xfId="0" applyNumberFormat="1" applyFont="1" applyFill="1" applyBorder="1" applyAlignment="1">
      <alignment horizontal="center" vertical="center" wrapText="1"/>
    </xf>
    <xf numFmtId="165" fontId="14" fillId="9" borderId="8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16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4">
    <cellStyle name="Currency 2 2" xfId="1" xr:uid="{00000000-0005-0000-0000-000006000000}"/>
    <cellStyle name="Normal" xfId="0" builtinId="0"/>
    <cellStyle name="Normal 2" xfId="2" xr:uid="{00000000-0005-0000-0000-000007000000}"/>
    <cellStyle name="Normal 3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B9" sqref="B9"/>
    </sheetView>
  </sheetViews>
  <sheetFormatPr defaultColWidth="8.73046875" defaultRowHeight="14.25" x14ac:dyDescent="0.45"/>
  <cols>
    <col min="1" max="1" width="34.59765625" customWidth="1"/>
    <col min="2" max="2" width="48.1328125" customWidth="1"/>
    <col min="3" max="3" width="15" customWidth="1"/>
  </cols>
  <sheetData>
    <row r="1" spans="1:3" ht="18.75" customHeight="1" x14ac:dyDescent="0.55000000000000004">
      <c r="A1" s="60" t="s">
        <v>0</v>
      </c>
      <c r="B1" s="60"/>
      <c r="C1" s="60"/>
    </row>
    <row r="2" spans="1:3" ht="15" customHeight="1" x14ac:dyDescent="0.45">
      <c r="A2" s="1" t="s">
        <v>1</v>
      </c>
      <c r="B2" s="2" t="s">
        <v>2</v>
      </c>
      <c r="C2" s="3"/>
    </row>
    <row r="3" spans="1:3" ht="15" customHeight="1" x14ac:dyDescent="0.45">
      <c r="A3" s="4" t="s">
        <v>3</v>
      </c>
      <c r="B3" s="5" t="s">
        <v>4</v>
      </c>
      <c r="C3" s="3"/>
    </row>
    <row r="4" spans="1:3" ht="15.75" customHeight="1" x14ac:dyDescent="0.5">
      <c r="A4" s="6"/>
      <c r="B4" s="7" t="s">
        <v>5</v>
      </c>
      <c r="C4" s="3"/>
    </row>
    <row r="5" spans="1:3" ht="15.75" customHeight="1" x14ac:dyDescent="0.45">
      <c r="A5" s="6"/>
      <c r="B5" s="8" t="s">
        <v>6</v>
      </c>
      <c r="C5" s="3"/>
    </row>
    <row r="6" spans="1:3" ht="15.75" customHeight="1" x14ac:dyDescent="0.45">
      <c r="A6" s="6"/>
      <c r="B6" s="8" t="s">
        <v>7</v>
      </c>
      <c r="C6" s="3"/>
    </row>
    <row r="7" spans="1:3" ht="15.75" customHeight="1" x14ac:dyDescent="0.45">
      <c r="A7" s="6"/>
      <c r="B7" s="8"/>
      <c r="C7" s="3"/>
    </row>
    <row r="8" spans="1:3" ht="15" customHeight="1" x14ac:dyDescent="0.45">
      <c r="A8" s="6"/>
      <c r="B8" s="9" t="s">
        <v>8</v>
      </c>
      <c r="C8" s="3"/>
    </row>
    <row r="9" spans="1:3" ht="15" customHeight="1" x14ac:dyDescent="0.45">
      <c r="A9" s="10" t="s">
        <v>9</v>
      </c>
      <c r="B9" s="11"/>
      <c r="C9" s="3"/>
    </row>
    <row r="10" spans="1:3" ht="15" customHeight="1" x14ac:dyDescent="0.45">
      <c r="A10" s="10" t="s">
        <v>10</v>
      </c>
      <c r="B10" s="11"/>
      <c r="C10" s="3"/>
    </row>
    <row r="11" spans="1:3" ht="15" customHeight="1" x14ac:dyDescent="0.45">
      <c r="A11" s="10" t="s">
        <v>11</v>
      </c>
      <c r="B11" s="11"/>
      <c r="C11" s="3"/>
    </row>
    <row r="12" spans="1:3" ht="15" customHeight="1" x14ac:dyDescent="0.45">
      <c r="A12" s="10" t="s">
        <v>12</v>
      </c>
      <c r="B12" s="11"/>
      <c r="C12" s="3"/>
    </row>
    <row r="13" spans="1:3" ht="15" customHeight="1" x14ac:dyDescent="0.45">
      <c r="A13" s="10" t="s">
        <v>13</v>
      </c>
      <c r="B13" s="11"/>
      <c r="C13" s="3"/>
    </row>
    <row r="14" spans="1:3" ht="15" customHeight="1" x14ac:dyDescent="0.45">
      <c r="A14" s="10" t="s">
        <v>14</v>
      </c>
      <c r="B14" s="11"/>
      <c r="C14" s="3"/>
    </row>
    <row r="15" spans="1:3" ht="15" customHeight="1" x14ac:dyDescent="0.45">
      <c r="A15" s="10" t="s">
        <v>15</v>
      </c>
      <c r="B15" s="11"/>
      <c r="C15" s="3"/>
    </row>
    <row r="16" spans="1:3" ht="15" customHeight="1" x14ac:dyDescent="0.45">
      <c r="A16" s="10" t="s">
        <v>16</v>
      </c>
      <c r="B16" s="11"/>
      <c r="C16" s="3"/>
    </row>
    <row r="17" spans="1:3" ht="15" customHeight="1" x14ac:dyDescent="0.45">
      <c r="A17" s="10" t="s">
        <v>17</v>
      </c>
      <c r="B17" s="11"/>
      <c r="C17" s="3"/>
    </row>
    <row r="20" spans="1:3" ht="102" x14ac:dyDescent="0.75">
      <c r="B20" s="59" t="s">
        <v>189</v>
      </c>
    </row>
    <row r="21" spans="1:3" ht="23.25" x14ac:dyDescent="0.7">
      <c r="B21" s="58"/>
    </row>
  </sheetData>
  <sheetProtection algorithmName="SHA-512" hashValue="WB6uA9Jz+suOREuhlCX9OLdFoT9mhVhrRXOi3Z6rgqPvRgKpEMKeJIBkrCNjPp4xdCTTL40r65ekamY+++DzDw==" saltValue="xdWRc3RvAxPXAVmGAL2ZHg==" spinCount="100000" sheet="1" objects="1" scenarios="1" selectLockedCells="1"/>
  <mergeCells count="1">
    <mergeCell ref="A1:C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7"/>
  <sheetViews>
    <sheetView zoomScaleNormal="100" workbookViewId="0">
      <selection activeCell="D82" sqref="D82"/>
    </sheetView>
  </sheetViews>
  <sheetFormatPr defaultColWidth="8.73046875" defaultRowHeight="14.25" x14ac:dyDescent="0.45"/>
  <cols>
    <col min="1" max="1" width="42.265625" customWidth="1"/>
    <col min="2" max="2" width="43" customWidth="1"/>
    <col min="3" max="3" width="15.1328125" customWidth="1"/>
    <col min="4" max="4" width="19" customWidth="1"/>
    <col min="5" max="5" width="9.73046875" customWidth="1"/>
    <col min="6" max="6" width="20.3984375" customWidth="1"/>
  </cols>
  <sheetData>
    <row r="1" spans="1:6" ht="14.25" customHeight="1" x14ac:dyDescent="0.45">
      <c r="A1" s="61" t="s">
        <v>18</v>
      </c>
      <c r="B1" s="61"/>
      <c r="C1" s="61"/>
      <c r="D1" s="61"/>
      <c r="E1" s="61"/>
      <c r="F1" s="61"/>
    </row>
    <row r="2" spans="1:6" ht="14.25" customHeight="1" x14ac:dyDescent="0.45">
      <c r="A2" s="61"/>
      <c r="B2" s="61"/>
      <c r="C2" s="61"/>
      <c r="D2" s="61"/>
      <c r="E2" s="61"/>
      <c r="F2" s="61"/>
    </row>
    <row r="3" spans="1:6" ht="15" customHeight="1" x14ac:dyDescent="0.45">
      <c r="A3" s="61"/>
      <c r="B3" s="61"/>
      <c r="C3" s="61"/>
      <c r="D3" s="61"/>
      <c r="E3" s="61"/>
      <c r="F3" s="61"/>
    </row>
    <row r="4" spans="1:6" ht="24" customHeight="1" x14ac:dyDescent="0.45">
      <c r="A4" s="12" t="s">
        <v>19</v>
      </c>
      <c r="B4" s="13" t="s">
        <v>20</v>
      </c>
      <c r="C4" s="14" t="s">
        <v>21</v>
      </c>
      <c r="D4" s="14" t="s">
        <v>22</v>
      </c>
      <c r="E4" s="14" t="s">
        <v>23</v>
      </c>
      <c r="F4" s="14" t="s">
        <v>24</v>
      </c>
    </row>
    <row r="5" spans="1:6" ht="15" customHeight="1" x14ac:dyDescent="0.45">
      <c r="A5" s="15" t="s">
        <v>25</v>
      </c>
      <c r="B5" s="16" t="s">
        <v>26</v>
      </c>
      <c r="C5" s="17"/>
      <c r="D5" s="18"/>
      <c r="E5" s="19">
        <f>SUM('Ag Barn'!E5,'Memorial Pathway Academy'!E5,'New Network Operations Center'!E5,'Walnut Glen'!E5)</f>
        <v>8</v>
      </c>
      <c r="F5" s="20">
        <f t="shared" ref="F5:F36" si="0">D5*E5</f>
        <v>0</v>
      </c>
    </row>
    <row r="6" spans="1:6" ht="24" customHeight="1" x14ac:dyDescent="0.45">
      <c r="A6" s="21" t="s">
        <v>27</v>
      </c>
      <c r="B6" s="16" t="s">
        <v>28</v>
      </c>
      <c r="C6" s="17"/>
      <c r="D6" s="18"/>
      <c r="E6" s="19">
        <f>SUM('Ag Barn'!E6,'Memorial Pathway Academy'!E6,'New Network Operations Center'!E6,'Walnut Glen'!E6)</f>
        <v>8</v>
      </c>
      <c r="F6" s="20">
        <f t="shared" si="0"/>
        <v>0</v>
      </c>
    </row>
    <row r="7" spans="1:6" ht="24" customHeight="1" x14ac:dyDescent="0.45">
      <c r="A7" s="22" t="s">
        <v>29</v>
      </c>
      <c r="B7" s="23" t="s">
        <v>30</v>
      </c>
      <c r="C7" s="17"/>
      <c r="D7" s="18"/>
      <c r="E7" s="19">
        <f>SUM('Ag Barn'!E7,'Memorial Pathway Academy'!E7,'New Network Operations Center'!E7,'Walnut Glen'!E7)</f>
        <v>8</v>
      </c>
      <c r="F7" s="20">
        <f t="shared" si="0"/>
        <v>0</v>
      </c>
    </row>
    <row r="8" spans="1:6" ht="24" customHeight="1" x14ac:dyDescent="0.45">
      <c r="A8" s="22" t="s">
        <v>31</v>
      </c>
      <c r="B8" s="23" t="s">
        <v>32</v>
      </c>
      <c r="C8" s="17"/>
      <c r="D8" s="18"/>
      <c r="E8" s="19">
        <f>SUM('Ag Barn'!E8,'Memorial Pathway Academy'!E8,'New Network Operations Center'!E8,'Walnut Glen'!E8)</f>
        <v>8</v>
      </c>
      <c r="F8" s="20">
        <f t="shared" si="0"/>
        <v>0</v>
      </c>
    </row>
    <row r="9" spans="1:6" ht="24" customHeight="1" x14ac:dyDescent="0.45">
      <c r="A9" s="22" t="s">
        <v>33</v>
      </c>
      <c r="B9" s="23" t="s">
        <v>32</v>
      </c>
      <c r="C9" s="17"/>
      <c r="D9" s="18"/>
      <c r="E9" s="19">
        <f>SUM('Ag Barn'!E9,'Memorial Pathway Academy'!E9,'New Network Operations Center'!E9,'Walnut Glen'!E9)</f>
        <v>8</v>
      </c>
      <c r="F9" s="20">
        <f t="shared" si="0"/>
        <v>0</v>
      </c>
    </row>
    <row r="10" spans="1:6" ht="15" customHeight="1" x14ac:dyDescent="0.45">
      <c r="A10" s="22" t="s">
        <v>34</v>
      </c>
      <c r="B10" s="23" t="s">
        <v>35</v>
      </c>
      <c r="C10" s="17"/>
      <c r="D10" s="18"/>
      <c r="E10" s="19">
        <f>SUM('Ag Barn'!E10,'Memorial Pathway Academy'!E10,'New Network Operations Center'!E10,'Walnut Glen'!E10)</f>
        <v>8</v>
      </c>
      <c r="F10" s="20">
        <f t="shared" si="0"/>
        <v>0</v>
      </c>
    </row>
    <row r="11" spans="1:6" ht="15" customHeight="1" x14ac:dyDescent="0.45">
      <c r="A11" s="22" t="s">
        <v>36</v>
      </c>
      <c r="B11" s="23" t="s">
        <v>37</v>
      </c>
      <c r="C11" s="17"/>
      <c r="D11" s="18"/>
      <c r="E11" s="19">
        <f>SUM('Ag Barn'!E11,'Memorial Pathway Academy'!E11,'New Network Operations Center'!E11,'Walnut Glen'!E11)</f>
        <v>8</v>
      </c>
      <c r="F11" s="20">
        <f t="shared" si="0"/>
        <v>0</v>
      </c>
    </row>
    <row r="12" spans="1:6" ht="15" customHeight="1" x14ac:dyDescent="0.45">
      <c r="A12" s="22" t="s">
        <v>38</v>
      </c>
      <c r="B12" s="23" t="s">
        <v>39</v>
      </c>
      <c r="C12" s="17"/>
      <c r="D12" s="18"/>
      <c r="E12" s="19">
        <f>SUM('Ag Barn'!E12,'Memorial Pathway Academy'!E12,'New Network Operations Center'!E12,'Walnut Glen'!E12)</f>
        <v>8</v>
      </c>
      <c r="F12" s="20">
        <f t="shared" si="0"/>
        <v>0</v>
      </c>
    </row>
    <row r="13" spans="1:6" ht="15" customHeight="1" x14ac:dyDescent="0.45">
      <c r="A13" s="22" t="s">
        <v>40</v>
      </c>
      <c r="B13" s="23" t="s">
        <v>41</v>
      </c>
      <c r="C13" s="17"/>
      <c r="D13" s="18"/>
      <c r="E13" s="19">
        <f>SUM('Ag Barn'!E13,'Memorial Pathway Academy'!E13,'New Network Operations Center'!E13,'Walnut Glen'!E13)</f>
        <v>8</v>
      </c>
      <c r="F13" s="20">
        <f t="shared" si="0"/>
        <v>0</v>
      </c>
    </row>
    <row r="14" spans="1:6" ht="24" customHeight="1" x14ac:dyDescent="0.45">
      <c r="A14" s="22" t="s">
        <v>42</v>
      </c>
      <c r="B14" s="23" t="s">
        <v>43</v>
      </c>
      <c r="C14" s="17"/>
      <c r="D14" s="18"/>
      <c r="E14" s="19">
        <f>SUM('Ag Barn'!E14,'Memorial Pathway Academy'!E14,'New Network Operations Center'!E14,'Walnut Glen'!E14)</f>
        <v>8</v>
      </c>
      <c r="F14" s="20">
        <f t="shared" si="0"/>
        <v>0</v>
      </c>
    </row>
    <row r="15" spans="1:6" ht="15" customHeight="1" x14ac:dyDescent="0.45">
      <c r="A15" s="22" t="s">
        <v>44</v>
      </c>
      <c r="B15" s="23" t="s">
        <v>45</v>
      </c>
      <c r="C15" s="17">
        <v>60</v>
      </c>
      <c r="D15" s="18"/>
      <c r="E15" s="19">
        <f>SUM('Ag Barn'!E15,'Memorial Pathway Academy'!E15,'New Network Operations Center'!E15,'Walnut Glen'!E15)</f>
        <v>8</v>
      </c>
      <c r="F15" s="20">
        <f t="shared" si="0"/>
        <v>0</v>
      </c>
    </row>
    <row r="16" spans="1:6" ht="24" customHeight="1" x14ac:dyDescent="0.45">
      <c r="A16" s="22" t="s">
        <v>46</v>
      </c>
      <c r="B16" s="23" t="s">
        <v>47</v>
      </c>
      <c r="C16" s="17"/>
      <c r="D16" s="18"/>
      <c r="E16" s="19">
        <f>SUM('Ag Barn'!E16,'Memorial Pathway Academy'!E16,'New Network Operations Center'!E16,'Walnut Glen'!E16)</f>
        <v>8</v>
      </c>
      <c r="F16" s="20">
        <f t="shared" si="0"/>
        <v>0</v>
      </c>
    </row>
    <row r="17" spans="1:6" ht="15" customHeight="1" x14ac:dyDescent="0.45">
      <c r="A17" s="22" t="s">
        <v>48</v>
      </c>
      <c r="B17" s="23" t="s">
        <v>49</v>
      </c>
      <c r="C17" s="17">
        <v>60</v>
      </c>
      <c r="D17" s="18"/>
      <c r="E17" s="19">
        <f>SUM('Ag Barn'!E17,'Memorial Pathway Academy'!E17,'New Network Operations Center'!E17,'Walnut Glen'!E17)</f>
        <v>8</v>
      </c>
      <c r="F17" s="20">
        <f t="shared" si="0"/>
        <v>0</v>
      </c>
    </row>
    <row r="18" spans="1:6" ht="24" customHeight="1" x14ac:dyDescent="0.45">
      <c r="A18" s="22" t="s">
        <v>50</v>
      </c>
      <c r="B18" s="23" t="s">
        <v>51</v>
      </c>
      <c r="C18" s="17"/>
      <c r="D18" s="18"/>
      <c r="E18" s="19">
        <f>SUM('Ag Barn'!E18,'Memorial Pathway Academy'!E18,'New Network Operations Center'!E18,'Walnut Glen'!E18)</f>
        <v>8</v>
      </c>
      <c r="F18" s="20">
        <f t="shared" si="0"/>
        <v>0</v>
      </c>
    </row>
    <row r="19" spans="1:6" ht="15" customHeight="1" x14ac:dyDescent="0.45">
      <c r="A19" s="24" t="s">
        <v>52</v>
      </c>
      <c r="B19" s="25" t="s">
        <v>53</v>
      </c>
      <c r="C19" s="17"/>
      <c r="D19" s="18"/>
      <c r="E19" s="19">
        <f>SUM('Ag Barn'!E19,'Memorial Pathway Academy'!E19,'New Network Operations Center'!E19,'Walnut Glen'!E19)</f>
        <v>16</v>
      </c>
      <c r="F19" s="20">
        <f t="shared" si="0"/>
        <v>0</v>
      </c>
    </row>
    <row r="20" spans="1:6" ht="15" customHeight="1" x14ac:dyDescent="0.45">
      <c r="A20" s="24" t="s">
        <v>54</v>
      </c>
      <c r="B20" s="26" t="s">
        <v>55</v>
      </c>
      <c r="C20" s="17"/>
      <c r="D20" s="18"/>
      <c r="E20" s="19">
        <f>SUM('Ag Barn'!E20,'Memorial Pathway Academy'!E20,'New Network Operations Center'!E20,'Walnut Glen'!E20)</f>
        <v>8</v>
      </c>
      <c r="F20" s="20">
        <f t="shared" si="0"/>
        <v>0</v>
      </c>
    </row>
    <row r="21" spans="1:6" ht="15.75" customHeight="1" x14ac:dyDescent="0.45">
      <c r="A21" s="27" t="s">
        <v>56</v>
      </c>
      <c r="B21" s="28" t="s">
        <v>57</v>
      </c>
      <c r="C21" s="29"/>
      <c r="D21" s="30"/>
      <c r="E21" s="31">
        <f>SUM('Ag Barn'!E21,'Memorial Pathway Academy'!E21,'New Network Operations Center'!E21,'Walnut Glen'!E21)</f>
        <v>8</v>
      </c>
      <c r="F21" s="32">
        <f t="shared" si="0"/>
        <v>0</v>
      </c>
    </row>
    <row r="22" spans="1:6" ht="15" customHeight="1" x14ac:dyDescent="0.45">
      <c r="A22" s="33" t="s">
        <v>58</v>
      </c>
      <c r="B22" s="34" t="s">
        <v>59</v>
      </c>
      <c r="C22" s="35"/>
      <c r="D22" s="36"/>
      <c r="E22" s="37">
        <f>'New Network Operations Center'!E22</f>
        <v>2</v>
      </c>
      <c r="F22" s="38">
        <f t="shared" si="0"/>
        <v>0</v>
      </c>
    </row>
    <row r="23" spans="1:6" ht="15" customHeight="1" x14ac:dyDescent="0.45">
      <c r="A23" s="39" t="s">
        <v>60</v>
      </c>
      <c r="B23" s="40" t="s">
        <v>61</v>
      </c>
      <c r="C23" s="17"/>
      <c r="D23" s="18"/>
      <c r="E23" s="37">
        <f>'New Network Operations Center'!E23</f>
        <v>2</v>
      </c>
      <c r="F23" s="20">
        <f t="shared" si="0"/>
        <v>0</v>
      </c>
    </row>
    <row r="24" spans="1:6" ht="15" customHeight="1" x14ac:dyDescent="0.45">
      <c r="A24" s="39" t="s">
        <v>62</v>
      </c>
      <c r="B24" s="40" t="s">
        <v>63</v>
      </c>
      <c r="C24" s="17"/>
      <c r="D24" s="18"/>
      <c r="E24" s="37">
        <f>'New Network Operations Center'!E24</f>
        <v>2</v>
      </c>
      <c r="F24" s="20">
        <f t="shared" si="0"/>
        <v>0</v>
      </c>
    </row>
    <row r="25" spans="1:6" ht="15" customHeight="1" x14ac:dyDescent="0.45">
      <c r="A25" s="39" t="s">
        <v>64</v>
      </c>
      <c r="B25" s="40" t="s">
        <v>65</v>
      </c>
      <c r="C25" s="17"/>
      <c r="D25" s="18"/>
      <c r="E25" s="37">
        <f>'New Network Operations Center'!E25</f>
        <v>2</v>
      </c>
      <c r="F25" s="20">
        <f t="shared" si="0"/>
        <v>0</v>
      </c>
    </row>
    <row r="26" spans="1:6" ht="15" customHeight="1" x14ac:dyDescent="0.45">
      <c r="A26" s="39" t="s">
        <v>66</v>
      </c>
      <c r="B26" s="40" t="s">
        <v>67</v>
      </c>
      <c r="C26" s="17"/>
      <c r="D26" s="18"/>
      <c r="E26" s="37">
        <f>'New Network Operations Center'!E26</f>
        <v>2</v>
      </c>
      <c r="F26" s="20">
        <f t="shared" si="0"/>
        <v>0</v>
      </c>
    </row>
    <row r="27" spans="1:6" ht="15" customHeight="1" x14ac:dyDescent="0.45">
      <c r="A27" s="39" t="s">
        <v>68</v>
      </c>
      <c r="B27" s="40" t="s">
        <v>69</v>
      </c>
      <c r="C27" s="17"/>
      <c r="D27" s="18"/>
      <c r="E27" s="37">
        <f>'New Network Operations Center'!E27</f>
        <v>6</v>
      </c>
      <c r="F27" s="20">
        <f t="shared" si="0"/>
        <v>0</v>
      </c>
    </row>
    <row r="28" spans="1:6" ht="15" customHeight="1" x14ac:dyDescent="0.45">
      <c r="A28" s="39" t="s">
        <v>70</v>
      </c>
      <c r="B28" s="40" t="s">
        <v>71</v>
      </c>
      <c r="C28" s="17"/>
      <c r="D28" s="18"/>
      <c r="E28" s="37">
        <f>'New Network Operations Center'!E28</f>
        <v>8</v>
      </c>
      <c r="F28" s="20">
        <f t="shared" si="0"/>
        <v>0</v>
      </c>
    </row>
    <row r="29" spans="1:6" ht="15" customHeight="1" x14ac:dyDescent="0.45">
      <c r="A29" s="39" t="s">
        <v>72</v>
      </c>
      <c r="B29" s="40" t="s">
        <v>73</v>
      </c>
      <c r="C29" s="17"/>
      <c r="D29" s="18"/>
      <c r="E29" s="37">
        <f>'New Network Operations Center'!E29</f>
        <v>8</v>
      </c>
      <c r="F29" s="20">
        <f t="shared" si="0"/>
        <v>0</v>
      </c>
    </row>
    <row r="30" spans="1:6" ht="15" customHeight="1" x14ac:dyDescent="0.45">
      <c r="A30" s="39" t="s">
        <v>74</v>
      </c>
      <c r="B30" s="40" t="s">
        <v>75</v>
      </c>
      <c r="C30" s="17"/>
      <c r="D30" s="18"/>
      <c r="E30" s="37">
        <f>'New Network Operations Center'!E30</f>
        <v>2</v>
      </c>
      <c r="F30" s="20">
        <f t="shared" si="0"/>
        <v>0</v>
      </c>
    </row>
    <row r="31" spans="1:6" ht="15" customHeight="1" x14ac:dyDescent="0.45">
      <c r="A31" s="39" t="s">
        <v>76</v>
      </c>
      <c r="B31" s="40" t="s">
        <v>77</v>
      </c>
      <c r="C31" s="17"/>
      <c r="D31" s="18"/>
      <c r="E31" s="37">
        <f>'New Network Operations Center'!E31</f>
        <v>4</v>
      </c>
      <c r="F31" s="20">
        <f t="shared" si="0"/>
        <v>0</v>
      </c>
    </row>
    <row r="32" spans="1:6" ht="15" customHeight="1" x14ac:dyDescent="0.45">
      <c r="A32" s="39" t="s">
        <v>78</v>
      </c>
      <c r="B32" s="40" t="s">
        <v>79</v>
      </c>
      <c r="C32" s="17"/>
      <c r="D32" s="18"/>
      <c r="E32" s="37">
        <f>'New Network Operations Center'!E32</f>
        <v>10</v>
      </c>
      <c r="F32" s="20">
        <f t="shared" si="0"/>
        <v>0</v>
      </c>
    </row>
    <row r="33" spans="1:6" ht="15" customHeight="1" x14ac:dyDescent="0.45">
      <c r="A33" s="39" t="s">
        <v>80</v>
      </c>
      <c r="B33" s="40" t="s">
        <v>81</v>
      </c>
      <c r="C33" s="17"/>
      <c r="D33" s="18"/>
      <c r="E33" s="37">
        <f>'New Network Operations Center'!E33</f>
        <v>2</v>
      </c>
      <c r="F33" s="20">
        <f t="shared" si="0"/>
        <v>0</v>
      </c>
    </row>
    <row r="34" spans="1:6" ht="15" customHeight="1" x14ac:dyDescent="0.45">
      <c r="A34" s="39" t="s">
        <v>82</v>
      </c>
      <c r="B34" s="40" t="s">
        <v>83</v>
      </c>
      <c r="C34" s="17"/>
      <c r="D34" s="18"/>
      <c r="E34" s="37">
        <f>'New Network Operations Center'!E34</f>
        <v>8</v>
      </c>
      <c r="F34" s="20">
        <f t="shared" si="0"/>
        <v>0</v>
      </c>
    </row>
    <row r="35" spans="1:6" ht="15" customHeight="1" x14ac:dyDescent="0.45">
      <c r="A35" s="39" t="s">
        <v>84</v>
      </c>
      <c r="B35" s="40" t="s">
        <v>85</v>
      </c>
      <c r="C35" s="17"/>
      <c r="D35" s="18"/>
      <c r="E35" s="37">
        <f>'New Network Operations Center'!E35</f>
        <v>8</v>
      </c>
      <c r="F35" s="20">
        <f t="shared" si="0"/>
        <v>0</v>
      </c>
    </row>
    <row r="36" spans="1:6" ht="15" customHeight="1" x14ac:dyDescent="0.45">
      <c r="A36" s="39" t="s">
        <v>86</v>
      </c>
      <c r="B36" s="40" t="s">
        <v>87</v>
      </c>
      <c r="C36" s="17"/>
      <c r="D36" s="18"/>
      <c r="E36" s="37">
        <f>'New Network Operations Center'!E36</f>
        <v>2</v>
      </c>
      <c r="F36" s="20">
        <f t="shared" si="0"/>
        <v>0</v>
      </c>
    </row>
    <row r="37" spans="1:6" ht="15" customHeight="1" x14ac:dyDescent="0.45">
      <c r="A37" s="39" t="s">
        <v>88</v>
      </c>
      <c r="B37" s="40" t="s">
        <v>89</v>
      </c>
      <c r="C37" s="17"/>
      <c r="D37" s="18"/>
      <c r="E37" s="37">
        <f>'New Network Operations Center'!E37</f>
        <v>2</v>
      </c>
      <c r="F37" s="20">
        <f t="shared" ref="F37:F68" si="1">D37*E37</f>
        <v>0</v>
      </c>
    </row>
    <row r="38" spans="1:6" ht="15" customHeight="1" x14ac:dyDescent="0.45">
      <c r="A38" s="39" t="s">
        <v>88</v>
      </c>
      <c r="B38" s="40" t="s">
        <v>89</v>
      </c>
      <c r="C38" s="17"/>
      <c r="D38" s="18"/>
      <c r="E38" s="37">
        <f>'New Network Operations Center'!E38</f>
        <v>2</v>
      </c>
      <c r="F38" s="20">
        <f t="shared" si="1"/>
        <v>0</v>
      </c>
    </row>
    <row r="39" spans="1:6" ht="15" customHeight="1" x14ac:dyDescent="0.45">
      <c r="A39" s="39" t="s">
        <v>90</v>
      </c>
      <c r="B39" s="40" t="s">
        <v>91</v>
      </c>
      <c r="C39" s="17"/>
      <c r="D39" s="18"/>
      <c r="E39" s="37">
        <f>'New Network Operations Center'!E39</f>
        <v>2</v>
      </c>
      <c r="F39" s="20">
        <f t="shared" si="1"/>
        <v>0</v>
      </c>
    </row>
    <row r="40" spans="1:6" ht="15" customHeight="1" x14ac:dyDescent="0.45">
      <c r="A40" s="39" t="s">
        <v>90</v>
      </c>
      <c r="B40" s="40" t="s">
        <v>91</v>
      </c>
      <c r="C40" s="17"/>
      <c r="D40" s="18"/>
      <c r="E40" s="37">
        <f>'New Network Operations Center'!E40</f>
        <v>2</v>
      </c>
      <c r="F40" s="20">
        <f t="shared" si="1"/>
        <v>0</v>
      </c>
    </row>
    <row r="41" spans="1:6" ht="15" customHeight="1" x14ac:dyDescent="0.45">
      <c r="A41" s="39" t="s">
        <v>92</v>
      </c>
      <c r="B41" s="40" t="s">
        <v>93</v>
      </c>
      <c r="C41" s="17"/>
      <c r="D41" s="18"/>
      <c r="E41" s="37">
        <f>'New Network Operations Center'!E41</f>
        <v>2</v>
      </c>
      <c r="F41" s="20">
        <f t="shared" si="1"/>
        <v>0</v>
      </c>
    </row>
    <row r="42" spans="1:6" ht="15" customHeight="1" x14ac:dyDescent="0.45">
      <c r="A42" s="39" t="s">
        <v>92</v>
      </c>
      <c r="B42" s="40" t="s">
        <v>93</v>
      </c>
      <c r="C42" s="17"/>
      <c r="D42" s="18"/>
      <c r="E42" s="37">
        <f>'New Network Operations Center'!E42</f>
        <v>2</v>
      </c>
      <c r="F42" s="20">
        <f t="shared" si="1"/>
        <v>0</v>
      </c>
    </row>
    <row r="43" spans="1:6" ht="15" customHeight="1" x14ac:dyDescent="0.45">
      <c r="A43" s="39" t="s">
        <v>94</v>
      </c>
      <c r="B43" s="40" t="s">
        <v>95</v>
      </c>
      <c r="C43" s="17"/>
      <c r="D43" s="18"/>
      <c r="E43" s="37">
        <f>'New Network Operations Center'!E43</f>
        <v>2</v>
      </c>
      <c r="F43" s="20">
        <f t="shared" si="1"/>
        <v>0</v>
      </c>
    </row>
    <row r="44" spans="1:6" ht="15" customHeight="1" x14ac:dyDescent="0.45">
      <c r="A44" s="39" t="s">
        <v>96</v>
      </c>
      <c r="B44" s="40" t="s">
        <v>97</v>
      </c>
      <c r="C44" s="17"/>
      <c r="D44" s="18"/>
      <c r="E44" s="37">
        <f>'New Network Operations Center'!E44</f>
        <v>2</v>
      </c>
      <c r="F44" s="20">
        <f t="shared" si="1"/>
        <v>0</v>
      </c>
    </row>
    <row r="45" spans="1:6" ht="15" customHeight="1" x14ac:dyDescent="0.45">
      <c r="A45" s="39" t="s">
        <v>98</v>
      </c>
      <c r="B45" s="40" t="s">
        <v>99</v>
      </c>
      <c r="C45" s="17"/>
      <c r="D45" s="18"/>
      <c r="E45" s="37">
        <f>'New Network Operations Center'!E45</f>
        <v>2</v>
      </c>
      <c r="F45" s="20">
        <f t="shared" si="1"/>
        <v>0</v>
      </c>
    </row>
    <row r="46" spans="1:6" ht="15" customHeight="1" x14ac:dyDescent="0.45">
      <c r="A46" s="39" t="s">
        <v>100</v>
      </c>
      <c r="B46" s="40" t="s">
        <v>75</v>
      </c>
      <c r="C46" s="17"/>
      <c r="D46" s="18"/>
      <c r="E46" s="37">
        <f>'New Network Operations Center'!E46</f>
        <v>2</v>
      </c>
      <c r="F46" s="20">
        <f t="shared" si="1"/>
        <v>0</v>
      </c>
    </row>
    <row r="47" spans="1:6" ht="15" customHeight="1" x14ac:dyDescent="0.45">
      <c r="A47" s="39" t="s">
        <v>101</v>
      </c>
      <c r="B47" s="40" t="s">
        <v>102</v>
      </c>
      <c r="C47" s="17"/>
      <c r="D47" s="18"/>
      <c r="E47" s="37">
        <f>'New Network Operations Center'!E47</f>
        <v>2</v>
      </c>
      <c r="F47" s="20">
        <f t="shared" si="1"/>
        <v>0</v>
      </c>
    </row>
    <row r="48" spans="1:6" ht="15" customHeight="1" x14ac:dyDescent="0.45">
      <c r="A48" s="39" t="s">
        <v>103</v>
      </c>
      <c r="B48" s="40" t="s">
        <v>104</v>
      </c>
      <c r="C48" s="17"/>
      <c r="D48" s="18"/>
      <c r="E48" s="37">
        <f>'New Network Operations Center'!E48</f>
        <v>2</v>
      </c>
      <c r="F48" s="20">
        <f t="shared" si="1"/>
        <v>0</v>
      </c>
    </row>
    <row r="49" spans="1:6" ht="15" customHeight="1" x14ac:dyDescent="0.45">
      <c r="A49" s="39" t="s">
        <v>105</v>
      </c>
      <c r="B49" s="40" t="s">
        <v>106</v>
      </c>
      <c r="C49" s="17"/>
      <c r="D49" s="18"/>
      <c r="E49" s="37">
        <f>'New Network Operations Center'!E49</f>
        <v>1</v>
      </c>
      <c r="F49" s="20">
        <f t="shared" si="1"/>
        <v>0</v>
      </c>
    </row>
    <row r="50" spans="1:6" ht="15" customHeight="1" x14ac:dyDescent="0.45">
      <c r="A50" s="39" t="s">
        <v>107</v>
      </c>
      <c r="B50" s="40" t="s">
        <v>108</v>
      </c>
      <c r="C50" s="17"/>
      <c r="D50" s="18"/>
      <c r="E50" s="37">
        <f>'New Network Operations Center'!E50</f>
        <v>80</v>
      </c>
      <c r="F50" s="20">
        <f t="shared" si="1"/>
        <v>0</v>
      </c>
    </row>
    <row r="51" spans="1:6" ht="15" customHeight="1" x14ac:dyDescent="0.45">
      <c r="A51" s="39" t="s">
        <v>109</v>
      </c>
      <c r="B51" s="40" t="s">
        <v>110</v>
      </c>
      <c r="C51" s="17"/>
      <c r="D51" s="18"/>
      <c r="E51" s="37">
        <f>'New Network Operations Center'!E51</f>
        <v>36</v>
      </c>
      <c r="F51" s="20">
        <f t="shared" si="1"/>
        <v>0</v>
      </c>
    </row>
    <row r="52" spans="1:6" ht="15" customHeight="1" x14ac:dyDescent="0.45">
      <c r="A52" s="39" t="s">
        <v>111</v>
      </c>
      <c r="B52" s="40" t="s">
        <v>112</v>
      </c>
      <c r="C52" s="17"/>
      <c r="D52" s="18"/>
      <c r="E52" s="37">
        <f>'New Network Operations Center'!E52</f>
        <v>2</v>
      </c>
      <c r="F52" s="20">
        <f t="shared" si="1"/>
        <v>0</v>
      </c>
    </row>
    <row r="53" spans="1:6" ht="15" customHeight="1" x14ac:dyDescent="0.45">
      <c r="A53" s="39" t="s">
        <v>113</v>
      </c>
      <c r="B53" s="40" t="s">
        <v>114</v>
      </c>
      <c r="C53" s="17"/>
      <c r="D53" s="18"/>
      <c r="E53" s="37">
        <f>'New Network Operations Center'!E53</f>
        <v>2</v>
      </c>
      <c r="F53" s="20">
        <f t="shared" si="1"/>
        <v>0</v>
      </c>
    </row>
    <row r="54" spans="1:6" ht="15" customHeight="1" x14ac:dyDescent="0.45">
      <c r="A54" s="39" t="s">
        <v>115</v>
      </c>
      <c r="B54" s="40" t="s">
        <v>116</v>
      </c>
      <c r="C54" s="17"/>
      <c r="D54" s="18"/>
      <c r="E54" s="37">
        <f>'New Network Operations Center'!E54</f>
        <v>2</v>
      </c>
      <c r="F54" s="20">
        <f t="shared" si="1"/>
        <v>0</v>
      </c>
    </row>
    <row r="55" spans="1:6" ht="15" customHeight="1" x14ac:dyDescent="0.45">
      <c r="A55" s="39" t="s">
        <v>117</v>
      </c>
      <c r="B55" s="40" t="s">
        <v>118</v>
      </c>
      <c r="C55" s="17"/>
      <c r="D55" s="18"/>
      <c r="E55" s="37">
        <f>'New Network Operations Center'!E55</f>
        <v>2</v>
      </c>
      <c r="F55" s="20">
        <f t="shared" si="1"/>
        <v>0</v>
      </c>
    </row>
    <row r="56" spans="1:6" ht="15" customHeight="1" x14ac:dyDescent="0.45">
      <c r="A56" s="39" t="s">
        <v>119</v>
      </c>
      <c r="B56" s="40" t="s">
        <v>120</v>
      </c>
      <c r="C56" s="17"/>
      <c r="D56" s="18"/>
      <c r="E56" s="37">
        <f>'New Network Operations Center'!E56</f>
        <v>2</v>
      </c>
      <c r="F56" s="20">
        <f t="shared" si="1"/>
        <v>0</v>
      </c>
    </row>
    <row r="57" spans="1:6" ht="15" customHeight="1" x14ac:dyDescent="0.45">
      <c r="A57" s="39" t="s">
        <v>121</v>
      </c>
      <c r="B57" s="40" t="s">
        <v>122</v>
      </c>
      <c r="C57" s="17"/>
      <c r="D57" s="18"/>
      <c r="E57" s="37">
        <f>'New Network Operations Center'!E57</f>
        <v>2</v>
      </c>
      <c r="F57" s="20">
        <f t="shared" si="1"/>
        <v>0</v>
      </c>
    </row>
    <row r="58" spans="1:6" ht="15" customHeight="1" x14ac:dyDescent="0.45">
      <c r="A58" s="39" t="s">
        <v>123</v>
      </c>
      <c r="B58" s="40" t="s">
        <v>120</v>
      </c>
      <c r="C58" s="17"/>
      <c r="D58" s="18"/>
      <c r="E58" s="37">
        <f>'New Network Operations Center'!E58</f>
        <v>2</v>
      </c>
      <c r="F58" s="20">
        <f t="shared" si="1"/>
        <v>0</v>
      </c>
    </row>
    <row r="59" spans="1:6" ht="15" customHeight="1" x14ac:dyDescent="0.45">
      <c r="A59" s="39" t="s">
        <v>121</v>
      </c>
      <c r="B59" s="40" t="s">
        <v>122</v>
      </c>
      <c r="C59" s="17"/>
      <c r="D59" s="18"/>
      <c r="E59" s="37">
        <f>'New Network Operations Center'!E59</f>
        <v>2</v>
      </c>
      <c r="F59" s="20">
        <f t="shared" si="1"/>
        <v>0</v>
      </c>
    </row>
    <row r="60" spans="1:6" ht="15" customHeight="1" x14ac:dyDescent="0.45">
      <c r="A60" s="39" t="s">
        <v>124</v>
      </c>
      <c r="B60" s="40" t="s">
        <v>125</v>
      </c>
      <c r="C60" s="17"/>
      <c r="D60" s="18"/>
      <c r="E60" s="37">
        <f>'New Network Operations Center'!E60</f>
        <v>2</v>
      </c>
      <c r="F60" s="20">
        <f t="shared" si="1"/>
        <v>0</v>
      </c>
    </row>
    <row r="61" spans="1:6" ht="15" customHeight="1" x14ac:dyDescent="0.45">
      <c r="A61" s="39" t="s">
        <v>126</v>
      </c>
      <c r="B61" s="40" t="s">
        <v>127</v>
      </c>
      <c r="C61" s="17"/>
      <c r="D61" s="18"/>
      <c r="E61" s="37">
        <f>'New Network Operations Center'!E61</f>
        <v>4</v>
      </c>
      <c r="F61" s="20">
        <f t="shared" si="1"/>
        <v>0</v>
      </c>
    </row>
    <row r="62" spans="1:6" ht="15" customHeight="1" x14ac:dyDescent="0.45">
      <c r="A62" s="39" t="s">
        <v>128</v>
      </c>
      <c r="B62" s="40" t="s">
        <v>129</v>
      </c>
      <c r="C62" s="17"/>
      <c r="D62" s="18"/>
      <c r="E62" s="37">
        <f>'New Network Operations Center'!E62</f>
        <v>4</v>
      </c>
      <c r="F62" s="20">
        <f t="shared" si="1"/>
        <v>0</v>
      </c>
    </row>
    <row r="63" spans="1:6" ht="15" customHeight="1" x14ac:dyDescent="0.45">
      <c r="A63" s="39" t="s">
        <v>130</v>
      </c>
      <c r="B63" s="40" t="s">
        <v>131</v>
      </c>
      <c r="C63" s="17"/>
      <c r="D63" s="18"/>
      <c r="E63" s="37">
        <f>'New Network Operations Center'!E63</f>
        <v>2</v>
      </c>
      <c r="F63" s="20">
        <f t="shared" si="1"/>
        <v>0</v>
      </c>
    </row>
    <row r="64" spans="1:6" ht="15" customHeight="1" x14ac:dyDescent="0.45">
      <c r="A64" s="39" t="s">
        <v>132</v>
      </c>
      <c r="B64" s="40" t="s">
        <v>133</v>
      </c>
      <c r="C64" s="17"/>
      <c r="D64" s="18"/>
      <c r="E64" s="37">
        <f>'New Network Operations Center'!E64</f>
        <v>2</v>
      </c>
      <c r="F64" s="20">
        <f t="shared" si="1"/>
        <v>0</v>
      </c>
    </row>
    <row r="65" spans="1:6" ht="15" customHeight="1" x14ac:dyDescent="0.45">
      <c r="A65" s="39" t="s">
        <v>134</v>
      </c>
      <c r="B65" s="40" t="s">
        <v>135</v>
      </c>
      <c r="C65" s="17"/>
      <c r="D65" s="18"/>
      <c r="E65" s="37">
        <f>'New Network Operations Center'!E65</f>
        <v>2</v>
      </c>
      <c r="F65" s="20">
        <f t="shared" si="1"/>
        <v>0</v>
      </c>
    </row>
    <row r="66" spans="1:6" ht="15" customHeight="1" x14ac:dyDescent="0.45">
      <c r="A66" s="39" t="s">
        <v>136</v>
      </c>
      <c r="B66" s="40" t="s">
        <v>137</v>
      </c>
      <c r="C66" s="17"/>
      <c r="D66" s="18"/>
      <c r="E66" s="37">
        <f>'New Network Operations Center'!E66</f>
        <v>2</v>
      </c>
      <c r="F66" s="20">
        <f t="shared" si="1"/>
        <v>0</v>
      </c>
    </row>
    <row r="67" spans="1:6" ht="15" customHeight="1" x14ac:dyDescent="0.45">
      <c r="A67" s="39" t="s">
        <v>138</v>
      </c>
      <c r="B67" s="40" t="s">
        <v>139</v>
      </c>
      <c r="C67" s="17"/>
      <c r="D67" s="18"/>
      <c r="E67" s="37">
        <f>'New Network Operations Center'!E67</f>
        <v>2</v>
      </c>
      <c r="F67" s="20">
        <f t="shared" si="1"/>
        <v>0</v>
      </c>
    </row>
    <row r="68" spans="1:6" ht="15" customHeight="1" x14ac:dyDescent="0.45">
      <c r="A68" s="39" t="s">
        <v>140</v>
      </c>
      <c r="B68" s="40" t="s">
        <v>141</v>
      </c>
      <c r="C68" s="17"/>
      <c r="D68" s="18"/>
      <c r="E68" s="37">
        <f>'New Network Operations Center'!E68</f>
        <v>2</v>
      </c>
      <c r="F68" s="20">
        <f t="shared" si="1"/>
        <v>0</v>
      </c>
    </row>
    <row r="69" spans="1:6" ht="15" customHeight="1" x14ac:dyDescent="0.45">
      <c r="A69" s="39" t="s">
        <v>142</v>
      </c>
      <c r="B69" s="40" t="s">
        <v>143</v>
      </c>
      <c r="C69" s="17"/>
      <c r="D69" s="18"/>
      <c r="E69" s="37">
        <f>'New Network Operations Center'!E69</f>
        <v>4</v>
      </c>
      <c r="F69" s="20">
        <f t="shared" ref="F69:F90" si="2">D69*E69</f>
        <v>0</v>
      </c>
    </row>
    <row r="70" spans="1:6" ht="15" customHeight="1" x14ac:dyDescent="0.45">
      <c r="A70" s="39" t="s">
        <v>144</v>
      </c>
      <c r="B70" s="40" t="s">
        <v>145</v>
      </c>
      <c r="C70" s="17"/>
      <c r="D70" s="18"/>
      <c r="E70" s="37">
        <f>'New Network Operations Center'!E70</f>
        <v>8</v>
      </c>
      <c r="F70" s="20">
        <f t="shared" si="2"/>
        <v>0</v>
      </c>
    </row>
    <row r="71" spans="1:6" ht="15" customHeight="1" x14ac:dyDescent="0.45">
      <c r="A71" s="39" t="s">
        <v>105</v>
      </c>
      <c r="B71" s="40" t="s">
        <v>146</v>
      </c>
      <c r="C71" s="17"/>
      <c r="D71" s="18"/>
      <c r="E71" s="37">
        <f>'New Network Operations Center'!E71</f>
        <v>8</v>
      </c>
      <c r="F71" s="20">
        <f t="shared" si="2"/>
        <v>0</v>
      </c>
    </row>
    <row r="72" spans="1:6" ht="15" customHeight="1" x14ac:dyDescent="0.45">
      <c r="A72" s="39" t="s">
        <v>147</v>
      </c>
      <c r="B72" s="40" t="s">
        <v>51</v>
      </c>
      <c r="C72" s="17"/>
      <c r="D72" s="18"/>
      <c r="E72" s="37">
        <f>'New Network Operations Center'!E72</f>
        <v>2</v>
      </c>
      <c r="F72" s="20">
        <f t="shared" si="2"/>
        <v>0</v>
      </c>
    </row>
    <row r="73" spans="1:6" ht="15" customHeight="1" x14ac:dyDescent="0.45">
      <c r="A73" s="39" t="s">
        <v>148</v>
      </c>
      <c r="B73" s="40" t="s">
        <v>149</v>
      </c>
      <c r="C73" s="17"/>
      <c r="D73" s="18"/>
      <c r="E73" s="37">
        <f>'New Network Operations Center'!E73</f>
        <v>4</v>
      </c>
      <c r="F73" s="20">
        <f t="shared" si="2"/>
        <v>0</v>
      </c>
    </row>
    <row r="74" spans="1:6" ht="15" customHeight="1" x14ac:dyDescent="0.45">
      <c r="A74" s="39" t="s">
        <v>150</v>
      </c>
      <c r="B74" s="40" t="s">
        <v>151</v>
      </c>
      <c r="C74" s="17"/>
      <c r="D74" s="18"/>
      <c r="E74" s="37">
        <f>'New Network Operations Center'!E74</f>
        <v>8</v>
      </c>
      <c r="F74" s="20">
        <f t="shared" si="2"/>
        <v>0</v>
      </c>
    </row>
    <row r="75" spans="1:6" ht="15" customHeight="1" x14ac:dyDescent="0.45">
      <c r="A75" s="39" t="s">
        <v>152</v>
      </c>
      <c r="B75" s="40" t="s">
        <v>153</v>
      </c>
      <c r="C75" s="17"/>
      <c r="D75" s="18"/>
      <c r="E75" s="37">
        <f>'New Network Operations Center'!E75</f>
        <v>4</v>
      </c>
      <c r="F75" s="20">
        <f t="shared" si="2"/>
        <v>0</v>
      </c>
    </row>
    <row r="76" spans="1:6" ht="15" customHeight="1" x14ac:dyDescent="0.45">
      <c r="A76" s="39" t="s">
        <v>154</v>
      </c>
      <c r="B76" s="40" t="s">
        <v>155</v>
      </c>
      <c r="C76" s="17"/>
      <c r="D76" s="18"/>
      <c r="E76" s="37">
        <f>'New Network Operations Center'!E76</f>
        <v>2</v>
      </c>
      <c r="F76" s="20">
        <f t="shared" si="2"/>
        <v>0</v>
      </c>
    </row>
    <row r="77" spans="1:6" ht="15" customHeight="1" x14ac:dyDescent="0.45">
      <c r="A77" s="39" t="s">
        <v>156</v>
      </c>
      <c r="B77" s="40" t="s">
        <v>157</v>
      </c>
      <c r="C77" s="17"/>
      <c r="D77" s="18"/>
      <c r="E77" s="37">
        <f>'New Network Operations Center'!E77</f>
        <v>2</v>
      </c>
      <c r="F77" s="20">
        <f t="shared" si="2"/>
        <v>0</v>
      </c>
    </row>
    <row r="78" spans="1:6" ht="15" customHeight="1" x14ac:dyDescent="0.45">
      <c r="A78" s="39" t="s">
        <v>158</v>
      </c>
      <c r="B78" s="40" t="s">
        <v>159</v>
      </c>
      <c r="C78" s="17"/>
      <c r="D78" s="18"/>
      <c r="E78" s="37">
        <f>'New Network Operations Center'!E78</f>
        <v>2</v>
      </c>
      <c r="F78" s="20">
        <f t="shared" si="2"/>
        <v>0</v>
      </c>
    </row>
    <row r="79" spans="1:6" ht="15" customHeight="1" x14ac:dyDescent="0.45">
      <c r="A79" s="39" t="s">
        <v>160</v>
      </c>
      <c r="B79" s="40" t="s">
        <v>161</v>
      </c>
      <c r="C79" s="17"/>
      <c r="D79" s="18"/>
      <c r="E79" s="37">
        <f>'New Network Operations Center'!E79</f>
        <v>2</v>
      </c>
      <c r="F79" s="20">
        <f t="shared" si="2"/>
        <v>0</v>
      </c>
    </row>
    <row r="80" spans="1:6" ht="15" customHeight="1" x14ac:dyDescent="0.45">
      <c r="A80" s="39" t="s">
        <v>162</v>
      </c>
      <c r="B80" s="40" t="s">
        <v>163</v>
      </c>
      <c r="C80" s="17"/>
      <c r="D80" s="18"/>
      <c r="E80" s="37">
        <f>'New Network Operations Center'!E80</f>
        <v>2</v>
      </c>
      <c r="F80" s="20">
        <f t="shared" si="2"/>
        <v>0</v>
      </c>
    </row>
    <row r="81" spans="1:6" ht="15" customHeight="1" x14ac:dyDescent="0.45">
      <c r="A81" s="39" t="s">
        <v>164</v>
      </c>
      <c r="B81" s="40" t="s">
        <v>165</v>
      </c>
      <c r="C81" s="17"/>
      <c r="D81" s="18"/>
      <c r="E81" s="37">
        <f>'New Network Operations Center'!E81</f>
        <v>2</v>
      </c>
      <c r="F81" s="20">
        <f t="shared" si="2"/>
        <v>0</v>
      </c>
    </row>
    <row r="82" spans="1:6" ht="15" customHeight="1" x14ac:dyDescent="0.45">
      <c r="A82" s="39" t="s">
        <v>166</v>
      </c>
      <c r="B82" s="40" t="s">
        <v>167</v>
      </c>
      <c r="C82" s="17"/>
      <c r="D82" s="18"/>
      <c r="E82" s="37">
        <f>'New Network Operations Center'!E82</f>
        <v>2</v>
      </c>
      <c r="F82" s="20">
        <f t="shared" si="2"/>
        <v>0</v>
      </c>
    </row>
    <row r="83" spans="1:6" ht="15" customHeight="1" x14ac:dyDescent="0.45">
      <c r="A83" s="39" t="s">
        <v>160</v>
      </c>
      <c r="B83" s="40" t="s">
        <v>161</v>
      </c>
      <c r="C83" s="17"/>
      <c r="D83" s="18"/>
      <c r="E83" s="37">
        <f>'New Network Operations Center'!E83</f>
        <v>2</v>
      </c>
      <c r="F83" s="20">
        <f t="shared" si="2"/>
        <v>0</v>
      </c>
    </row>
    <row r="84" spans="1:6" ht="15" customHeight="1" x14ac:dyDescent="0.45">
      <c r="A84" s="39" t="s">
        <v>164</v>
      </c>
      <c r="B84" s="40" t="s">
        <v>165</v>
      </c>
      <c r="C84" s="17"/>
      <c r="D84" s="18"/>
      <c r="E84" s="37">
        <f>'New Network Operations Center'!E84</f>
        <v>2</v>
      </c>
      <c r="F84" s="20">
        <f t="shared" si="2"/>
        <v>0</v>
      </c>
    </row>
    <row r="85" spans="1:6" ht="15" customHeight="1" x14ac:dyDescent="0.45">
      <c r="A85" s="39" t="s">
        <v>168</v>
      </c>
      <c r="B85" s="40" t="s">
        <v>129</v>
      </c>
      <c r="C85" s="17"/>
      <c r="D85" s="18"/>
      <c r="E85" s="37">
        <f>'New Network Operations Center'!E85</f>
        <v>2</v>
      </c>
      <c r="F85" s="20">
        <f t="shared" si="2"/>
        <v>0</v>
      </c>
    </row>
    <row r="86" spans="1:6" ht="15" customHeight="1" x14ac:dyDescent="0.45">
      <c r="A86" s="39" t="s">
        <v>144</v>
      </c>
      <c r="B86" s="40" t="s">
        <v>169</v>
      </c>
      <c r="C86" s="17"/>
      <c r="D86" s="18"/>
      <c r="E86" s="37">
        <f>'New Network Operations Center'!E86</f>
        <v>2</v>
      </c>
      <c r="F86" s="20">
        <f t="shared" si="2"/>
        <v>0</v>
      </c>
    </row>
    <row r="87" spans="1:6" ht="15" customHeight="1" x14ac:dyDescent="0.45">
      <c r="A87" s="39" t="s">
        <v>170</v>
      </c>
      <c r="B87" s="40" t="s">
        <v>171</v>
      </c>
      <c r="C87" s="17"/>
      <c r="D87" s="18"/>
      <c r="E87" s="37">
        <f>'New Network Operations Center'!E87</f>
        <v>4</v>
      </c>
      <c r="F87" s="20">
        <f t="shared" si="2"/>
        <v>0</v>
      </c>
    </row>
    <row r="88" spans="1:6" ht="15" customHeight="1" x14ac:dyDescent="0.45">
      <c r="A88" s="39" t="s">
        <v>172</v>
      </c>
      <c r="B88" s="40" t="s">
        <v>173</v>
      </c>
      <c r="C88" s="17"/>
      <c r="D88" s="18"/>
      <c r="E88" s="37">
        <f>'New Network Operations Center'!E88</f>
        <v>2</v>
      </c>
      <c r="F88" s="20">
        <f t="shared" si="2"/>
        <v>0</v>
      </c>
    </row>
    <row r="89" spans="1:6" ht="15" customHeight="1" x14ac:dyDescent="0.45">
      <c r="A89" s="39" t="s">
        <v>174</v>
      </c>
      <c r="B89" s="40" t="s">
        <v>175</v>
      </c>
      <c r="C89" s="17"/>
      <c r="D89" s="18"/>
      <c r="E89" s="37">
        <f>'New Network Operations Center'!E89</f>
        <v>2</v>
      </c>
      <c r="F89" s="20">
        <f t="shared" si="2"/>
        <v>0</v>
      </c>
    </row>
    <row r="90" spans="1:6" ht="15" customHeight="1" x14ac:dyDescent="0.45">
      <c r="A90" s="39" t="s">
        <v>176</v>
      </c>
      <c r="B90" s="40" t="s">
        <v>177</v>
      </c>
      <c r="C90" s="17"/>
      <c r="D90" s="18"/>
      <c r="E90" s="37">
        <f>'New Network Operations Center'!E90</f>
        <v>2</v>
      </c>
      <c r="F90" s="20">
        <f t="shared" si="2"/>
        <v>0</v>
      </c>
    </row>
    <row r="91" spans="1:6" ht="24.75" customHeight="1" x14ac:dyDescent="0.45">
      <c r="A91" s="41" t="s">
        <v>178</v>
      </c>
      <c r="B91" s="42" t="s">
        <v>179</v>
      </c>
      <c r="C91" s="43"/>
      <c r="D91" s="44"/>
      <c r="E91" s="43"/>
      <c r="F91" s="45" t="str">
        <f>IF(OR(D91="",E91=""),"",D91*E91)</f>
        <v/>
      </c>
    </row>
    <row r="92" spans="1:6" ht="15" customHeight="1" x14ac:dyDescent="0.45">
      <c r="A92" s="41" t="s">
        <v>178</v>
      </c>
      <c r="B92" s="46" t="s">
        <v>180</v>
      </c>
      <c r="C92" s="43"/>
      <c r="D92" s="44"/>
      <c r="E92" s="43"/>
      <c r="F92" s="45" t="str">
        <f>IF(OR(D92="",E92=""),"",D92*E92)</f>
        <v/>
      </c>
    </row>
    <row r="93" spans="1:6" ht="15" customHeight="1" x14ac:dyDescent="0.45">
      <c r="A93" s="41" t="s">
        <v>178</v>
      </c>
      <c r="B93" s="46" t="s">
        <v>181</v>
      </c>
      <c r="C93" s="43"/>
      <c r="D93" s="44"/>
      <c r="E93" s="43"/>
      <c r="F93" s="45" t="str">
        <f>IF(OR(D93="",E93=""),"",D93*E93)</f>
        <v/>
      </c>
    </row>
    <row r="94" spans="1:6" ht="15" customHeight="1" x14ac:dyDescent="0.45">
      <c r="A94" s="47"/>
      <c r="B94" s="48"/>
      <c r="C94" s="49"/>
      <c r="D94" s="49"/>
      <c r="E94" s="49"/>
      <c r="F94" s="49"/>
    </row>
    <row r="95" spans="1:6" ht="15" customHeight="1" x14ac:dyDescent="0.45">
      <c r="A95" s="47"/>
      <c r="B95" s="48"/>
      <c r="C95" s="49"/>
      <c r="D95" t="s">
        <v>182</v>
      </c>
      <c r="F95" s="50">
        <f>SUM(F5:F90)</f>
        <v>0</v>
      </c>
    </row>
    <row r="96" spans="1:6" ht="15" customHeight="1" x14ac:dyDescent="0.45">
      <c r="A96" s="47"/>
      <c r="B96" s="48"/>
      <c r="C96" s="49"/>
      <c r="D96" t="s">
        <v>183</v>
      </c>
      <c r="E96" s="51"/>
      <c r="F96" s="50">
        <f>SUM(F91:F93)</f>
        <v>0</v>
      </c>
    </row>
    <row r="97" spans="1:6" ht="15" customHeight="1" x14ac:dyDescent="0.45">
      <c r="A97" s="47"/>
      <c r="B97" s="48"/>
      <c r="C97" s="49"/>
      <c r="D97" s="52" t="s">
        <v>184</v>
      </c>
      <c r="E97" s="52"/>
      <c r="F97" s="53">
        <f>SUM(F95:F96)</f>
        <v>0</v>
      </c>
    </row>
  </sheetData>
  <sheetProtection algorithmName="SHA-512" hashValue="Yl8rOnf/HoGkz1GT4+dQTSlXT9eP53IbWw8iYAo8cWN8tdUR/pYW8Nio+RAEUsPaSkQlfJKeQ0ds/aFcpqSY9g==" saltValue="FBQAr/n8jGVYCannRa7cdA==" spinCount="100000" sheet="1" objects="1" scenarios="1" selectLockedCells="1"/>
  <mergeCells count="1">
    <mergeCell ref="A1:F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zoomScaleNormal="100" workbookViewId="0">
      <selection activeCell="A5" sqref="A5:B5"/>
    </sheetView>
  </sheetViews>
  <sheetFormatPr defaultColWidth="8.73046875" defaultRowHeight="14.25" x14ac:dyDescent="0.45"/>
  <cols>
    <col min="1" max="1" width="42.265625" customWidth="1"/>
    <col min="2" max="2" width="43" customWidth="1"/>
    <col min="3" max="3" width="15.1328125" customWidth="1"/>
    <col min="4" max="4" width="19" customWidth="1"/>
    <col min="5" max="5" width="9.73046875" customWidth="1"/>
    <col min="6" max="6" width="20.3984375" customWidth="1"/>
  </cols>
  <sheetData>
    <row r="1" spans="1:6" ht="14.25" customHeight="1" x14ac:dyDescent="0.45">
      <c r="A1" s="61" t="s">
        <v>185</v>
      </c>
      <c r="B1" s="61"/>
      <c r="C1" s="61"/>
      <c r="D1" s="61"/>
      <c r="E1" s="61"/>
      <c r="F1" s="61"/>
    </row>
    <row r="2" spans="1:6" ht="14.25" customHeight="1" x14ac:dyDescent="0.45">
      <c r="A2" s="61"/>
      <c r="B2" s="61"/>
      <c r="C2" s="61"/>
      <c r="D2" s="61"/>
      <c r="E2" s="61"/>
      <c r="F2" s="61"/>
    </row>
    <row r="3" spans="1:6" ht="15" customHeight="1" x14ac:dyDescent="0.45">
      <c r="A3" s="61"/>
      <c r="B3" s="61"/>
      <c r="C3" s="61"/>
      <c r="D3" s="61"/>
      <c r="E3" s="61"/>
      <c r="F3" s="61"/>
    </row>
    <row r="4" spans="1:6" ht="24" customHeight="1" x14ac:dyDescent="0.45">
      <c r="A4" s="12" t="s">
        <v>19</v>
      </c>
      <c r="B4" s="13" t="s">
        <v>20</v>
      </c>
      <c r="C4" s="14" t="s">
        <v>21</v>
      </c>
      <c r="D4" s="14" t="s">
        <v>22</v>
      </c>
      <c r="E4" s="14" t="s">
        <v>23</v>
      </c>
      <c r="F4" s="14" t="s">
        <v>24</v>
      </c>
    </row>
    <row r="5" spans="1:6" ht="15" customHeight="1" x14ac:dyDescent="0.45">
      <c r="A5" s="15" t="s">
        <v>25</v>
      </c>
      <c r="B5" s="16" t="s">
        <v>26</v>
      </c>
      <c r="C5" s="17"/>
      <c r="D5" s="54">
        <f>IF(A5="","",IFERROR(INDEX(Totals!$D$5:$D$93,MATCH(1,INDEX((Totals!$A$5:$A$93=A5)*(Totals!$B$5:$B$93=B5),0),0)),0))</f>
        <v>0</v>
      </c>
      <c r="E5" s="19">
        <v>2</v>
      </c>
      <c r="F5" s="20">
        <f t="shared" ref="F5:F21" si="0">D5*E5</f>
        <v>0</v>
      </c>
    </row>
    <row r="6" spans="1:6" ht="24" customHeight="1" x14ac:dyDescent="0.45">
      <c r="A6" s="21" t="s">
        <v>27</v>
      </c>
      <c r="B6" s="16" t="s">
        <v>28</v>
      </c>
      <c r="C6" s="17"/>
      <c r="D6" s="54">
        <f>IF(A6="","",IFERROR(INDEX(Totals!$D$5:$D$93,MATCH(1,INDEX((Totals!$A$5:$A$93=A6)*(Totals!$B$5:$B$93=B6),0),0)),0))</f>
        <v>0</v>
      </c>
      <c r="E6" s="19">
        <v>2</v>
      </c>
      <c r="F6" s="20">
        <f t="shared" si="0"/>
        <v>0</v>
      </c>
    </row>
    <row r="7" spans="1:6" ht="24" customHeight="1" x14ac:dyDescent="0.45">
      <c r="A7" s="22" t="s">
        <v>29</v>
      </c>
      <c r="B7" s="23" t="s">
        <v>30</v>
      </c>
      <c r="C7" s="17"/>
      <c r="D7" s="54">
        <f>IF(A7="","",IFERROR(INDEX(Totals!$D$5:$D$93,MATCH(1,INDEX((Totals!$A$5:$A$93=A7)*(Totals!$B$5:$B$93=B7),0),0)),0))</f>
        <v>0</v>
      </c>
      <c r="E7" s="19">
        <v>2</v>
      </c>
      <c r="F7" s="20">
        <f t="shared" si="0"/>
        <v>0</v>
      </c>
    </row>
    <row r="8" spans="1:6" ht="24" customHeight="1" x14ac:dyDescent="0.45">
      <c r="A8" s="22" t="s">
        <v>31</v>
      </c>
      <c r="B8" s="23" t="s">
        <v>32</v>
      </c>
      <c r="C8" s="17"/>
      <c r="D8" s="54">
        <f>IF(A8="","",IFERROR(INDEX(Totals!$D$5:$D$93,MATCH(1,INDEX((Totals!$A$5:$A$93=A8)*(Totals!$B$5:$B$93=B8),0),0)),0))</f>
        <v>0</v>
      </c>
      <c r="E8" s="19">
        <v>2</v>
      </c>
      <c r="F8" s="20">
        <f t="shared" si="0"/>
        <v>0</v>
      </c>
    </row>
    <row r="9" spans="1:6" ht="24" customHeight="1" x14ac:dyDescent="0.45">
      <c r="A9" s="22" t="s">
        <v>33</v>
      </c>
      <c r="B9" s="23" t="s">
        <v>32</v>
      </c>
      <c r="C9" s="17"/>
      <c r="D9" s="54">
        <f>IF(A9="","",IFERROR(INDEX(Totals!$D$5:$D$93,MATCH(1,INDEX((Totals!$A$5:$A$93=A9)*(Totals!$B$5:$B$93=B9),0),0)),0))</f>
        <v>0</v>
      </c>
      <c r="E9" s="19">
        <v>2</v>
      </c>
      <c r="F9" s="20">
        <f t="shared" si="0"/>
        <v>0</v>
      </c>
    </row>
    <row r="10" spans="1:6" ht="15" customHeight="1" x14ac:dyDescent="0.45">
      <c r="A10" s="22" t="s">
        <v>34</v>
      </c>
      <c r="B10" s="23" t="s">
        <v>35</v>
      </c>
      <c r="C10" s="17"/>
      <c r="D10" s="54">
        <f>IF(A10="","",IFERROR(INDEX(Totals!$D$5:$D$93,MATCH(1,INDEX((Totals!$A$5:$A$93=A10)*(Totals!$B$5:$B$93=B10),0),0)),0))</f>
        <v>0</v>
      </c>
      <c r="E10" s="19">
        <v>2</v>
      </c>
      <c r="F10" s="20">
        <f t="shared" si="0"/>
        <v>0</v>
      </c>
    </row>
    <row r="11" spans="1:6" ht="15" customHeight="1" x14ac:dyDescent="0.45">
      <c r="A11" s="22" t="s">
        <v>36</v>
      </c>
      <c r="B11" s="23" t="s">
        <v>37</v>
      </c>
      <c r="C11" s="17"/>
      <c r="D11" s="54">
        <f>IF(A11="","",IFERROR(INDEX(Totals!$D$5:$D$93,MATCH(1,INDEX((Totals!$A$5:$A$93=A11)*(Totals!$B$5:$B$93=B11),0),0)),0))</f>
        <v>0</v>
      </c>
      <c r="E11" s="19">
        <v>2</v>
      </c>
      <c r="F11" s="20">
        <f t="shared" si="0"/>
        <v>0</v>
      </c>
    </row>
    <row r="12" spans="1:6" ht="15" customHeight="1" x14ac:dyDescent="0.45">
      <c r="A12" s="22" t="s">
        <v>38</v>
      </c>
      <c r="B12" s="23" t="s">
        <v>39</v>
      </c>
      <c r="C12" s="17"/>
      <c r="D12" s="54">
        <f>IF(A12="","",IFERROR(INDEX(Totals!$D$5:$D$93,MATCH(1,INDEX((Totals!$A$5:$A$93=A12)*(Totals!$B$5:$B$93=B12),0),0)),0))</f>
        <v>0</v>
      </c>
      <c r="E12" s="19">
        <v>2</v>
      </c>
      <c r="F12" s="20">
        <f t="shared" si="0"/>
        <v>0</v>
      </c>
    </row>
    <row r="13" spans="1:6" ht="15" customHeight="1" x14ac:dyDescent="0.45">
      <c r="A13" s="22" t="s">
        <v>40</v>
      </c>
      <c r="B13" s="23" t="s">
        <v>41</v>
      </c>
      <c r="C13" s="17"/>
      <c r="D13" s="54">
        <f>IF(A13="","",IFERROR(INDEX(Totals!$D$5:$D$93,MATCH(1,INDEX((Totals!$A$5:$A$93=A13)*(Totals!$B$5:$B$93=B13),0),0)),0))</f>
        <v>0</v>
      </c>
      <c r="E13" s="19">
        <v>2</v>
      </c>
      <c r="F13" s="20">
        <f t="shared" si="0"/>
        <v>0</v>
      </c>
    </row>
    <row r="14" spans="1:6" ht="24" customHeight="1" x14ac:dyDescent="0.45">
      <c r="A14" s="22" t="s">
        <v>42</v>
      </c>
      <c r="B14" s="23" t="s">
        <v>43</v>
      </c>
      <c r="C14" s="17"/>
      <c r="D14" s="54">
        <f>IF(A14="","",IFERROR(INDEX(Totals!$D$5:$D$93,MATCH(1,INDEX((Totals!$A$5:$A$93=A14)*(Totals!$B$5:$B$93=B14),0),0)),0))</f>
        <v>0</v>
      </c>
      <c r="E14" s="19">
        <v>2</v>
      </c>
      <c r="F14" s="20">
        <f t="shared" si="0"/>
        <v>0</v>
      </c>
    </row>
    <row r="15" spans="1:6" ht="15" customHeight="1" x14ac:dyDescent="0.45">
      <c r="A15" s="22" t="s">
        <v>44</v>
      </c>
      <c r="B15" s="23" t="s">
        <v>45</v>
      </c>
      <c r="C15" s="17">
        <v>60</v>
      </c>
      <c r="D15" s="54">
        <f>IF(A15="","",IFERROR(INDEX(Totals!$D$5:$D$93,MATCH(1,INDEX((Totals!$A$5:$A$93=A15)*(Totals!$B$5:$B$93=B15),0),0)),0))</f>
        <v>0</v>
      </c>
      <c r="E15" s="19">
        <v>2</v>
      </c>
      <c r="F15" s="20">
        <f t="shared" si="0"/>
        <v>0</v>
      </c>
    </row>
    <row r="16" spans="1:6" ht="24" customHeight="1" x14ac:dyDescent="0.45">
      <c r="A16" s="22" t="s">
        <v>46</v>
      </c>
      <c r="B16" s="23" t="s">
        <v>47</v>
      </c>
      <c r="C16" s="17"/>
      <c r="D16" s="54">
        <f>IF(A16="","",IFERROR(INDEX(Totals!$D$5:$D$93,MATCH(1,INDEX((Totals!$A$5:$A$93=A16)*(Totals!$B$5:$B$93=B16),0),0)),0))</f>
        <v>0</v>
      </c>
      <c r="E16" s="19">
        <v>2</v>
      </c>
      <c r="F16" s="20">
        <f t="shared" si="0"/>
        <v>0</v>
      </c>
    </row>
    <row r="17" spans="1:6" ht="15" customHeight="1" x14ac:dyDescent="0.45">
      <c r="A17" s="22" t="s">
        <v>48</v>
      </c>
      <c r="B17" s="23" t="s">
        <v>49</v>
      </c>
      <c r="C17" s="17">
        <v>60</v>
      </c>
      <c r="D17" s="54">
        <f>IF(A17="","",IFERROR(INDEX(Totals!$D$5:$D$93,MATCH(1,INDEX((Totals!$A$5:$A$93=A17)*(Totals!$B$5:$B$93=B17),0),0)),0))</f>
        <v>0</v>
      </c>
      <c r="E17" s="19">
        <v>2</v>
      </c>
      <c r="F17" s="20">
        <f t="shared" si="0"/>
        <v>0</v>
      </c>
    </row>
    <row r="18" spans="1:6" ht="24" customHeight="1" x14ac:dyDescent="0.45">
      <c r="A18" s="22" t="s">
        <v>50</v>
      </c>
      <c r="B18" s="23" t="s">
        <v>51</v>
      </c>
      <c r="C18" s="17"/>
      <c r="D18" s="54">
        <f>IF(A18="","",IFERROR(INDEX(Totals!$D$5:$D$93,MATCH(1,INDEX((Totals!$A$5:$A$93=A18)*(Totals!$B$5:$B$93=B18),0),0)),0))</f>
        <v>0</v>
      </c>
      <c r="E18" s="19">
        <v>2</v>
      </c>
      <c r="F18" s="20">
        <f t="shared" si="0"/>
        <v>0</v>
      </c>
    </row>
    <row r="19" spans="1:6" ht="15" customHeight="1" x14ac:dyDescent="0.45">
      <c r="A19" s="24" t="s">
        <v>52</v>
      </c>
      <c r="B19" s="25" t="s">
        <v>53</v>
      </c>
      <c r="C19" s="17"/>
      <c r="D19" s="54">
        <f>IF(A19="","",IFERROR(INDEX(Totals!$D$5:$D$93,MATCH(1,INDEX((Totals!$A$5:$A$93=A19)*(Totals!$B$5:$B$93=B19),0),0)),0))</f>
        <v>0</v>
      </c>
      <c r="E19" s="19">
        <v>4</v>
      </c>
      <c r="F19" s="20">
        <f t="shared" si="0"/>
        <v>0</v>
      </c>
    </row>
    <row r="20" spans="1:6" ht="15" customHeight="1" x14ac:dyDescent="0.45">
      <c r="A20" s="24" t="s">
        <v>54</v>
      </c>
      <c r="B20" s="26" t="s">
        <v>55</v>
      </c>
      <c r="C20" s="17"/>
      <c r="D20" s="54">
        <f>IF(A20="","",IFERROR(INDEX(Totals!$D$5:$D$93,MATCH(1,INDEX((Totals!$A$5:$A$93=A20)*(Totals!$B$5:$B$93=B20),0),0)),0))</f>
        <v>0</v>
      </c>
      <c r="E20" s="19">
        <v>2</v>
      </c>
      <c r="F20" s="20">
        <f t="shared" si="0"/>
        <v>0</v>
      </c>
    </row>
    <row r="21" spans="1:6" ht="15" customHeight="1" x14ac:dyDescent="0.45">
      <c r="A21" s="39" t="s">
        <v>56</v>
      </c>
      <c r="B21" s="40" t="s">
        <v>57</v>
      </c>
      <c r="C21" s="17"/>
      <c r="D21" s="54">
        <f>IF(A21="","",IFERROR(INDEX(Totals!$D$5:$D$93,MATCH(1,INDEX((Totals!$A$5:$A$93=A21)*(Totals!$B$5:$B$93=B21),0),0)),0))</f>
        <v>0</v>
      </c>
      <c r="E21" s="19">
        <v>2</v>
      </c>
      <c r="F21" s="20">
        <f t="shared" si="0"/>
        <v>0</v>
      </c>
    </row>
    <row r="22" spans="1:6" ht="24.75" customHeight="1" x14ac:dyDescent="0.45">
      <c r="A22" s="41" t="s">
        <v>178</v>
      </c>
      <c r="B22" s="42" t="s">
        <v>179</v>
      </c>
      <c r="C22" s="43"/>
      <c r="D22" s="54">
        <f>IF(A22="","",IFERROR(INDEX(Totals!$D$5:$D$93,MATCH(1,INDEX((Totals!$A$5:$A$93=A22)*(Totals!$B$5:$B$93=B22),0),0)),0))</f>
        <v>0</v>
      </c>
      <c r="E22" s="43"/>
      <c r="F22" s="45" t="str">
        <f>IF(OR(D22="",E22=""),"",D22*E22)</f>
        <v/>
      </c>
    </row>
    <row r="23" spans="1:6" ht="15" customHeight="1" x14ac:dyDescent="0.45">
      <c r="A23" s="41" t="s">
        <v>178</v>
      </c>
      <c r="B23" s="46" t="s">
        <v>180</v>
      </c>
      <c r="C23" s="43"/>
      <c r="D23" s="54">
        <f>IF(A23="","",IFERROR(INDEX(Totals!$D$5:$D$93,MATCH(1,INDEX((Totals!$A$5:$A$93=A23)*(Totals!$B$5:$B$93=B23),0),0)),0))</f>
        <v>0</v>
      </c>
      <c r="E23" s="43"/>
      <c r="F23" s="45" t="str">
        <f>IF(OR(D23="",E23=""),"",D23*E23)</f>
        <v/>
      </c>
    </row>
    <row r="24" spans="1:6" ht="15" customHeight="1" x14ac:dyDescent="0.45">
      <c r="A24" s="41" t="s">
        <v>178</v>
      </c>
      <c r="B24" s="46" t="s">
        <v>181</v>
      </c>
      <c r="C24" s="43"/>
      <c r="D24" s="54">
        <f>IF(A24="","",IFERROR(INDEX(Totals!$D$5:$D$93,MATCH(1,INDEX((Totals!$A$5:$A$93=A24)*(Totals!$B$5:$B$93=B24),0),0)),0))</f>
        <v>0</v>
      </c>
      <c r="E24" s="43"/>
      <c r="F24" s="45" t="str">
        <f>IF(OR(D24="",E24=""),"",D24*E24)</f>
        <v/>
      </c>
    </row>
    <row r="25" spans="1:6" ht="15" customHeight="1" x14ac:dyDescent="0.45">
      <c r="A25" s="47"/>
      <c r="B25" s="48"/>
      <c r="C25" s="49"/>
      <c r="D25" s="49"/>
      <c r="E25" s="49"/>
      <c r="F25" s="49"/>
    </row>
    <row r="26" spans="1:6" ht="15" customHeight="1" x14ac:dyDescent="0.45">
      <c r="A26" s="47"/>
      <c r="B26" s="48"/>
      <c r="C26" s="49"/>
      <c r="D26" t="s">
        <v>182</v>
      </c>
      <c r="F26" s="50">
        <f>SUM(F5:F21)</f>
        <v>0</v>
      </c>
    </row>
    <row r="27" spans="1:6" ht="15" customHeight="1" x14ac:dyDescent="0.45">
      <c r="A27" s="47"/>
      <c r="B27" s="48"/>
      <c r="C27" s="49"/>
      <c r="D27" t="s">
        <v>183</v>
      </c>
      <c r="E27" s="51"/>
      <c r="F27" s="50">
        <f>SUM(F22:F24)</f>
        <v>0</v>
      </c>
    </row>
    <row r="28" spans="1:6" ht="15" customHeight="1" x14ac:dyDescent="0.45">
      <c r="A28" s="47"/>
      <c r="B28" s="48"/>
      <c r="C28" s="49"/>
      <c r="D28" s="52" t="s">
        <v>184</v>
      </c>
      <c r="E28" s="52"/>
      <c r="F28" s="53">
        <f>SUM(F26:F27)</f>
        <v>0</v>
      </c>
    </row>
  </sheetData>
  <sheetProtection algorithmName="SHA-512" hashValue="w9b0sDv1kaAoU9xieg5CkHCjNdm0gUehmjE1q/7objeUdV5G/Lj+ymFkyKDLRe50V/AQDLlce35oCpo68RMC9w==" saltValue="ElNjYKo+RcJ+HPb0xWUrVQ==" spinCount="100000" sheet="1" objects="1" scenarios="1" selectLockedCells="1" selectUnlockedCells="1"/>
  <mergeCells count="1">
    <mergeCell ref="A1:F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zoomScaleNormal="100" workbookViewId="0">
      <selection activeCell="A18" sqref="A18:B18"/>
    </sheetView>
  </sheetViews>
  <sheetFormatPr defaultColWidth="8.73046875" defaultRowHeight="14.25" x14ac:dyDescent="0.45"/>
  <cols>
    <col min="1" max="1" width="42.265625" customWidth="1"/>
    <col min="2" max="2" width="43" customWidth="1"/>
    <col min="3" max="3" width="15.1328125" customWidth="1"/>
    <col min="4" max="4" width="19" customWidth="1"/>
    <col min="5" max="5" width="9.73046875" customWidth="1"/>
    <col min="6" max="6" width="20.3984375" customWidth="1"/>
  </cols>
  <sheetData>
    <row r="1" spans="1:6" ht="14.25" customHeight="1" x14ac:dyDescent="0.45">
      <c r="A1" s="61" t="s">
        <v>186</v>
      </c>
      <c r="B1" s="61"/>
      <c r="C1" s="61"/>
      <c r="D1" s="61"/>
      <c r="E1" s="61"/>
      <c r="F1" s="61"/>
    </row>
    <row r="2" spans="1:6" ht="14.25" customHeight="1" x14ac:dyDescent="0.45">
      <c r="A2" s="61"/>
      <c r="B2" s="61"/>
      <c r="C2" s="61"/>
      <c r="D2" s="61"/>
      <c r="E2" s="61"/>
      <c r="F2" s="61"/>
    </row>
    <row r="3" spans="1:6" ht="15" customHeight="1" x14ac:dyDescent="0.45">
      <c r="A3" s="61"/>
      <c r="B3" s="61"/>
      <c r="C3" s="61"/>
      <c r="D3" s="61"/>
      <c r="E3" s="61"/>
      <c r="F3" s="61"/>
    </row>
    <row r="4" spans="1:6" ht="24" customHeight="1" x14ac:dyDescent="0.45">
      <c r="A4" s="12" t="s">
        <v>19</v>
      </c>
      <c r="B4" s="13" t="s">
        <v>20</v>
      </c>
      <c r="C4" s="14" t="s">
        <v>21</v>
      </c>
      <c r="D4" s="14" t="s">
        <v>22</v>
      </c>
      <c r="E4" s="14" t="s">
        <v>23</v>
      </c>
      <c r="F4" s="14" t="s">
        <v>24</v>
      </c>
    </row>
    <row r="5" spans="1:6" ht="15" customHeight="1" x14ac:dyDescent="0.45">
      <c r="A5" s="15" t="s">
        <v>25</v>
      </c>
      <c r="B5" s="16" t="s">
        <v>26</v>
      </c>
      <c r="C5" s="17"/>
      <c r="D5" s="54">
        <f>IF(A5="","",IFERROR(INDEX(Totals!$D$5:$D$93,MATCH(1,INDEX((Totals!$A$5:$A$93=A5)*(Totals!$B$5:$B$93=B5),0),0)),0))</f>
        <v>0</v>
      </c>
      <c r="E5" s="19">
        <v>2</v>
      </c>
      <c r="F5" s="20">
        <f t="shared" ref="F5:F21" si="0">D5*E5</f>
        <v>0</v>
      </c>
    </row>
    <row r="6" spans="1:6" ht="24" customHeight="1" x14ac:dyDescent="0.45">
      <c r="A6" s="21" t="s">
        <v>27</v>
      </c>
      <c r="B6" s="16" t="s">
        <v>28</v>
      </c>
      <c r="C6" s="17"/>
      <c r="D6" s="54">
        <f>IF(A6="","",IFERROR(INDEX(Totals!$D$5:$D$93,MATCH(1,INDEX((Totals!$A$5:$A$93=A6)*(Totals!$B$5:$B$93=B6),0),0)),0))</f>
        <v>0</v>
      </c>
      <c r="E6" s="19">
        <v>2</v>
      </c>
      <c r="F6" s="20">
        <f t="shared" si="0"/>
        <v>0</v>
      </c>
    </row>
    <row r="7" spans="1:6" ht="24" customHeight="1" x14ac:dyDescent="0.45">
      <c r="A7" s="22" t="s">
        <v>29</v>
      </c>
      <c r="B7" s="23" t="s">
        <v>30</v>
      </c>
      <c r="C7" s="17"/>
      <c r="D7" s="54">
        <f>IF(A7="","",IFERROR(INDEX(Totals!$D$5:$D$93,MATCH(1,INDEX((Totals!$A$5:$A$93=A7)*(Totals!$B$5:$B$93=B7),0),0)),0))</f>
        <v>0</v>
      </c>
      <c r="E7" s="19">
        <v>2</v>
      </c>
      <c r="F7" s="20">
        <f t="shared" si="0"/>
        <v>0</v>
      </c>
    </row>
    <row r="8" spans="1:6" ht="24" customHeight="1" x14ac:dyDescent="0.45">
      <c r="A8" s="22" t="s">
        <v>31</v>
      </c>
      <c r="B8" s="23" t="s">
        <v>32</v>
      </c>
      <c r="C8" s="17"/>
      <c r="D8" s="54">
        <f>IF(A8="","",IFERROR(INDEX(Totals!$D$5:$D$93,MATCH(1,INDEX((Totals!$A$5:$A$93=A8)*(Totals!$B$5:$B$93=B8),0),0)),0))</f>
        <v>0</v>
      </c>
      <c r="E8" s="19">
        <v>2</v>
      </c>
      <c r="F8" s="20">
        <f t="shared" si="0"/>
        <v>0</v>
      </c>
    </row>
    <row r="9" spans="1:6" ht="24" customHeight="1" x14ac:dyDescent="0.45">
      <c r="A9" s="22" t="s">
        <v>33</v>
      </c>
      <c r="B9" s="23" t="s">
        <v>32</v>
      </c>
      <c r="C9" s="17"/>
      <c r="D9" s="54">
        <f>IF(A9="","",IFERROR(INDEX(Totals!$D$5:$D$93,MATCH(1,INDEX((Totals!$A$5:$A$93=A9)*(Totals!$B$5:$B$93=B9),0),0)),0))</f>
        <v>0</v>
      </c>
      <c r="E9" s="19">
        <v>2</v>
      </c>
      <c r="F9" s="20">
        <f t="shared" si="0"/>
        <v>0</v>
      </c>
    </row>
    <row r="10" spans="1:6" ht="15" customHeight="1" x14ac:dyDescent="0.45">
      <c r="A10" s="22" t="s">
        <v>34</v>
      </c>
      <c r="B10" s="23" t="s">
        <v>35</v>
      </c>
      <c r="C10" s="17"/>
      <c r="D10" s="54">
        <f>IF(A10="","",IFERROR(INDEX(Totals!$D$5:$D$93,MATCH(1,INDEX((Totals!$A$5:$A$93=A10)*(Totals!$B$5:$B$93=B10),0),0)),0))</f>
        <v>0</v>
      </c>
      <c r="E10" s="19">
        <v>2</v>
      </c>
      <c r="F10" s="20">
        <f t="shared" si="0"/>
        <v>0</v>
      </c>
    </row>
    <row r="11" spans="1:6" ht="15" customHeight="1" x14ac:dyDescent="0.45">
      <c r="A11" s="22" t="s">
        <v>36</v>
      </c>
      <c r="B11" s="23" t="s">
        <v>37</v>
      </c>
      <c r="C11" s="17"/>
      <c r="D11" s="54">
        <f>IF(A11="","",IFERROR(INDEX(Totals!$D$5:$D$93,MATCH(1,INDEX((Totals!$A$5:$A$93=A11)*(Totals!$B$5:$B$93=B11),0),0)),0))</f>
        <v>0</v>
      </c>
      <c r="E11" s="19">
        <v>2</v>
      </c>
      <c r="F11" s="20">
        <f t="shared" si="0"/>
        <v>0</v>
      </c>
    </row>
    <row r="12" spans="1:6" ht="15" customHeight="1" x14ac:dyDescent="0.45">
      <c r="A12" s="22" t="s">
        <v>38</v>
      </c>
      <c r="B12" s="23" t="s">
        <v>39</v>
      </c>
      <c r="C12" s="17"/>
      <c r="D12" s="54">
        <f>IF(A12="","",IFERROR(INDEX(Totals!$D$5:$D$93,MATCH(1,INDEX((Totals!$A$5:$A$93=A12)*(Totals!$B$5:$B$93=B12),0),0)),0))</f>
        <v>0</v>
      </c>
      <c r="E12" s="19">
        <v>2</v>
      </c>
      <c r="F12" s="20">
        <f t="shared" si="0"/>
        <v>0</v>
      </c>
    </row>
    <row r="13" spans="1:6" ht="15" customHeight="1" x14ac:dyDescent="0.45">
      <c r="A13" s="22" t="s">
        <v>40</v>
      </c>
      <c r="B13" s="23" t="s">
        <v>41</v>
      </c>
      <c r="C13" s="17"/>
      <c r="D13" s="54">
        <f>IF(A13="","",IFERROR(INDEX(Totals!$D$5:$D$93,MATCH(1,INDEX((Totals!$A$5:$A$93=A13)*(Totals!$B$5:$B$93=B13),0),0)),0))</f>
        <v>0</v>
      </c>
      <c r="E13" s="19">
        <v>2</v>
      </c>
      <c r="F13" s="20">
        <f t="shared" si="0"/>
        <v>0</v>
      </c>
    </row>
    <row r="14" spans="1:6" ht="24" customHeight="1" x14ac:dyDescent="0.45">
      <c r="A14" s="22" t="s">
        <v>42</v>
      </c>
      <c r="B14" s="23" t="s">
        <v>43</v>
      </c>
      <c r="C14" s="17"/>
      <c r="D14" s="54">
        <f>IF(A14="","",IFERROR(INDEX(Totals!$D$5:$D$93,MATCH(1,INDEX((Totals!$A$5:$A$93=A14)*(Totals!$B$5:$B$93=B14),0),0)),0))</f>
        <v>0</v>
      </c>
      <c r="E14" s="19">
        <v>2</v>
      </c>
      <c r="F14" s="20">
        <f t="shared" si="0"/>
        <v>0</v>
      </c>
    </row>
    <row r="15" spans="1:6" ht="15" customHeight="1" x14ac:dyDescent="0.45">
      <c r="A15" s="22" t="s">
        <v>44</v>
      </c>
      <c r="B15" s="23" t="s">
        <v>45</v>
      </c>
      <c r="C15" s="17">
        <v>60</v>
      </c>
      <c r="D15" s="54">
        <f>IF(A15="","",IFERROR(INDEX(Totals!$D$5:$D$93,MATCH(1,INDEX((Totals!$A$5:$A$93=A15)*(Totals!$B$5:$B$93=B15),0),0)),0))</f>
        <v>0</v>
      </c>
      <c r="E15" s="19">
        <v>2</v>
      </c>
      <c r="F15" s="20">
        <f t="shared" si="0"/>
        <v>0</v>
      </c>
    </row>
    <row r="16" spans="1:6" ht="24" customHeight="1" x14ac:dyDescent="0.45">
      <c r="A16" s="22" t="s">
        <v>46</v>
      </c>
      <c r="B16" s="23" t="s">
        <v>47</v>
      </c>
      <c r="C16" s="17"/>
      <c r="D16" s="54">
        <f>IF(A16="","",IFERROR(INDEX(Totals!$D$5:$D$93,MATCH(1,INDEX((Totals!$A$5:$A$93=A16)*(Totals!$B$5:$B$93=B16),0),0)),0))</f>
        <v>0</v>
      </c>
      <c r="E16" s="19">
        <v>2</v>
      </c>
      <c r="F16" s="20">
        <f t="shared" si="0"/>
        <v>0</v>
      </c>
    </row>
    <row r="17" spans="1:6" ht="15" customHeight="1" x14ac:dyDescent="0.45">
      <c r="A17" s="22" t="s">
        <v>48</v>
      </c>
      <c r="B17" s="23" t="s">
        <v>49</v>
      </c>
      <c r="C17" s="17">
        <v>60</v>
      </c>
      <c r="D17" s="54">
        <f>IF(A17="","",IFERROR(INDEX(Totals!$D$5:$D$93,MATCH(1,INDEX((Totals!$A$5:$A$93=A17)*(Totals!$B$5:$B$93=B17),0),0)),0))</f>
        <v>0</v>
      </c>
      <c r="E17" s="19">
        <v>2</v>
      </c>
      <c r="F17" s="20">
        <f t="shared" si="0"/>
        <v>0</v>
      </c>
    </row>
    <row r="18" spans="1:6" ht="24" customHeight="1" x14ac:dyDescent="0.45">
      <c r="A18" s="22" t="s">
        <v>50</v>
      </c>
      <c r="B18" s="23" t="s">
        <v>51</v>
      </c>
      <c r="C18" s="17"/>
      <c r="D18" s="54">
        <f>IF(A18="","",IFERROR(INDEX(Totals!$D$5:$D$93,MATCH(1,INDEX((Totals!$A$5:$A$93=A18)*(Totals!$B$5:$B$93=B18),0),0)),0))</f>
        <v>0</v>
      </c>
      <c r="E18" s="19">
        <v>2</v>
      </c>
      <c r="F18" s="20">
        <f t="shared" si="0"/>
        <v>0</v>
      </c>
    </row>
    <row r="19" spans="1:6" ht="15" customHeight="1" x14ac:dyDescent="0.45">
      <c r="A19" s="24" t="s">
        <v>52</v>
      </c>
      <c r="B19" s="25" t="s">
        <v>53</v>
      </c>
      <c r="C19" s="17"/>
      <c r="D19" s="54">
        <f>IF(A19="","",IFERROR(INDEX(Totals!$D$5:$D$93,MATCH(1,INDEX((Totals!$A$5:$A$93=A19)*(Totals!$B$5:$B$93=B19),0),0)),0))</f>
        <v>0</v>
      </c>
      <c r="E19" s="19">
        <v>4</v>
      </c>
      <c r="F19" s="20">
        <f t="shared" si="0"/>
        <v>0</v>
      </c>
    </row>
    <row r="20" spans="1:6" ht="15" customHeight="1" x14ac:dyDescent="0.45">
      <c r="A20" s="24" t="s">
        <v>54</v>
      </c>
      <c r="B20" s="26" t="s">
        <v>55</v>
      </c>
      <c r="C20" s="17"/>
      <c r="D20" s="54">
        <f>IF(A20="","",IFERROR(INDEX(Totals!$D$5:$D$93,MATCH(1,INDEX((Totals!$A$5:$A$93=A20)*(Totals!$B$5:$B$93=B20),0),0)),0))</f>
        <v>0</v>
      </c>
      <c r="E20" s="19">
        <v>2</v>
      </c>
      <c r="F20" s="20">
        <f t="shared" si="0"/>
        <v>0</v>
      </c>
    </row>
    <row r="21" spans="1:6" ht="15" customHeight="1" x14ac:dyDescent="0.45">
      <c r="A21" s="39" t="s">
        <v>56</v>
      </c>
      <c r="B21" s="40" t="s">
        <v>57</v>
      </c>
      <c r="C21" s="17"/>
      <c r="D21" s="54">
        <f>IF(A21="","",IFERROR(INDEX(Totals!$D$5:$D$93,MATCH(1,INDEX((Totals!$A$5:$A$93=A21)*(Totals!$B$5:$B$93=B21),0),0)),0))</f>
        <v>0</v>
      </c>
      <c r="E21" s="19">
        <v>2</v>
      </c>
      <c r="F21" s="20">
        <f t="shared" si="0"/>
        <v>0</v>
      </c>
    </row>
    <row r="22" spans="1:6" ht="24.75" customHeight="1" x14ac:dyDescent="0.45">
      <c r="A22" s="41" t="s">
        <v>178</v>
      </c>
      <c r="B22" s="42" t="s">
        <v>179</v>
      </c>
      <c r="C22" s="43"/>
      <c r="D22" s="54">
        <f>IF(A22="","",IFERROR(INDEX(Totals!$D$5:$D$93,MATCH(1,INDEX((Totals!$A$5:$A$93=A22)*(Totals!$B$5:$B$93=B22),0),0)),0))</f>
        <v>0</v>
      </c>
      <c r="E22" s="43"/>
      <c r="F22" s="45" t="str">
        <f>IF(OR(D22="",E22=""),"",D22*E22)</f>
        <v/>
      </c>
    </row>
    <row r="23" spans="1:6" ht="15" customHeight="1" x14ac:dyDescent="0.45">
      <c r="A23" s="41" t="s">
        <v>178</v>
      </c>
      <c r="B23" s="46" t="s">
        <v>180</v>
      </c>
      <c r="C23" s="43"/>
      <c r="D23" s="54">
        <f>IF(A23="","",IFERROR(INDEX(Totals!$D$5:$D$93,MATCH(1,INDEX((Totals!$A$5:$A$93=A23)*(Totals!$B$5:$B$93=B23),0),0)),0))</f>
        <v>0</v>
      </c>
      <c r="E23" s="43"/>
      <c r="F23" s="45" t="str">
        <f>IF(OR(D23="",E23=""),"",D23*E23)</f>
        <v/>
      </c>
    </row>
    <row r="24" spans="1:6" ht="15" customHeight="1" x14ac:dyDescent="0.45">
      <c r="A24" s="41" t="s">
        <v>178</v>
      </c>
      <c r="B24" s="46" t="s">
        <v>181</v>
      </c>
      <c r="C24" s="43"/>
      <c r="D24" s="54">
        <f>IF(A24="","",IFERROR(INDEX(Totals!$D$5:$D$93,MATCH(1,INDEX((Totals!$A$5:$A$93=A24)*(Totals!$B$5:$B$93=B24),0),0)),0))</f>
        <v>0</v>
      </c>
      <c r="E24" s="43"/>
      <c r="F24" s="45" t="str">
        <f>IF(OR(D24="",E24=""),"",D24*E24)</f>
        <v/>
      </c>
    </row>
    <row r="25" spans="1:6" ht="15" customHeight="1" x14ac:dyDescent="0.45">
      <c r="A25" s="47"/>
      <c r="B25" s="48"/>
      <c r="C25" s="49"/>
      <c r="D25" s="49"/>
      <c r="E25" s="49"/>
      <c r="F25" s="49"/>
    </row>
    <row r="26" spans="1:6" ht="15" customHeight="1" x14ac:dyDescent="0.45">
      <c r="A26" s="47"/>
      <c r="B26" s="48"/>
      <c r="C26" s="49"/>
      <c r="D26" t="s">
        <v>182</v>
      </c>
      <c r="F26" s="50">
        <f>SUM(F5:F21)</f>
        <v>0</v>
      </c>
    </row>
    <row r="27" spans="1:6" ht="15" customHeight="1" x14ac:dyDescent="0.45">
      <c r="A27" s="47"/>
      <c r="B27" s="48"/>
      <c r="C27" s="49"/>
      <c r="D27" t="s">
        <v>183</v>
      </c>
      <c r="E27" s="51"/>
      <c r="F27" s="50">
        <f>SUM(F22:F24)</f>
        <v>0</v>
      </c>
    </row>
    <row r="28" spans="1:6" ht="15" customHeight="1" x14ac:dyDescent="0.45">
      <c r="A28" s="47"/>
      <c r="B28" s="48"/>
      <c r="C28" s="49"/>
      <c r="D28" s="52" t="s">
        <v>184</v>
      </c>
      <c r="E28" s="52"/>
      <c r="F28" s="53">
        <f>SUM(F26:F27)</f>
        <v>0</v>
      </c>
    </row>
  </sheetData>
  <sheetProtection algorithmName="SHA-512" hashValue="YxSzAebqb9RV3GoVBHpLkVb0dK+O5zu+ABJy8Nc4RBXpIj4wB2Rl5ryywxAgpoJXXI5JwDhEk9VuijsC2L7bjQ==" saltValue="7qWC0oxrcsVTowfthdQkng==" spinCount="100000" sheet="1" objects="1" scenarios="1" selectLockedCells="1" selectUnlockedCells="1"/>
  <mergeCells count="1">
    <mergeCell ref="A1:F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7"/>
  <sheetViews>
    <sheetView topLeftCell="A20" zoomScaleNormal="100" workbookViewId="0">
      <selection activeCell="A32" sqref="A32:B32"/>
    </sheetView>
  </sheetViews>
  <sheetFormatPr defaultColWidth="8.73046875" defaultRowHeight="14.25" x14ac:dyDescent="0.45"/>
  <cols>
    <col min="1" max="1" width="42.265625" customWidth="1"/>
    <col min="2" max="2" width="43" customWidth="1"/>
    <col min="3" max="3" width="15.1328125" customWidth="1"/>
    <col min="4" max="4" width="19" customWidth="1"/>
    <col min="5" max="5" width="9.73046875" customWidth="1"/>
    <col min="6" max="6" width="20.3984375" customWidth="1"/>
  </cols>
  <sheetData>
    <row r="1" spans="1:6" ht="15" customHeight="1" x14ac:dyDescent="0.45">
      <c r="A1" s="61" t="s">
        <v>187</v>
      </c>
      <c r="B1" s="61"/>
      <c r="C1" s="61"/>
      <c r="D1" s="61"/>
      <c r="E1" s="61"/>
      <c r="F1" s="61"/>
    </row>
    <row r="2" spans="1:6" ht="15" customHeight="1" x14ac:dyDescent="0.45">
      <c r="A2" s="61"/>
      <c r="B2" s="61"/>
      <c r="C2" s="61"/>
      <c r="D2" s="61"/>
      <c r="E2" s="61"/>
      <c r="F2" s="61"/>
    </row>
    <row r="3" spans="1:6" ht="15.75" customHeight="1" x14ac:dyDescent="0.45">
      <c r="A3" s="61"/>
      <c r="B3" s="61"/>
      <c r="C3" s="61"/>
      <c r="D3" s="61"/>
      <c r="E3" s="61"/>
      <c r="F3" s="61"/>
    </row>
    <row r="4" spans="1:6" ht="24" customHeight="1" x14ac:dyDescent="0.45">
      <c r="A4" s="12" t="s">
        <v>19</v>
      </c>
      <c r="B4" s="13" t="s">
        <v>20</v>
      </c>
      <c r="C4" s="14" t="s">
        <v>21</v>
      </c>
      <c r="D4" s="14" t="s">
        <v>22</v>
      </c>
      <c r="E4" s="14" t="s">
        <v>23</v>
      </c>
      <c r="F4" s="14" t="s">
        <v>24</v>
      </c>
    </row>
    <row r="5" spans="1:6" ht="15" customHeight="1" x14ac:dyDescent="0.45">
      <c r="A5" s="15" t="s">
        <v>25</v>
      </c>
      <c r="B5" s="16" t="s">
        <v>26</v>
      </c>
      <c r="C5" s="17"/>
      <c r="D5" s="54">
        <f>IF(A5="","",IFERROR(INDEX(Totals!$D$5:$D$93,MATCH(1,INDEX((Totals!$A$5:$A$93=A5)*(Totals!$B$5:$B$93=B5),0),0)),0))</f>
        <v>0</v>
      </c>
      <c r="E5" s="19">
        <v>2</v>
      </c>
      <c r="F5" s="20">
        <f t="shared" ref="F5:F36" si="0">D5*E5</f>
        <v>0</v>
      </c>
    </row>
    <row r="6" spans="1:6" ht="24" customHeight="1" x14ac:dyDescent="0.45">
      <c r="A6" s="21" t="s">
        <v>27</v>
      </c>
      <c r="B6" s="16" t="s">
        <v>28</v>
      </c>
      <c r="C6" s="17"/>
      <c r="D6" s="54">
        <f>IF(A6="","",IFERROR(INDEX(Totals!$D$5:$D$93,MATCH(1,INDEX((Totals!$A$5:$A$93=A6)*(Totals!$B$5:$B$93=B6),0),0)),0))</f>
        <v>0</v>
      </c>
      <c r="E6" s="19">
        <v>2</v>
      </c>
      <c r="F6" s="20">
        <f t="shared" si="0"/>
        <v>0</v>
      </c>
    </row>
    <row r="7" spans="1:6" ht="24" customHeight="1" x14ac:dyDescent="0.45">
      <c r="A7" s="22" t="s">
        <v>29</v>
      </c>
      <c r="B7" s="23" t="s">
        <v>30</v>
      </c>
      <c r="C7" s="17"/>
      <c r="D7" s="54">
        <f>IF(A7="","",IFERROR(INDEX(Totals!$D$5:$D$93,MATCH(1,INDEX((Totals!$A$5:$A$93=A7)*(Totals!$B$5:$B$93=B7),0),0)),0))</f>
        <v>0</v>
      </c>
      <c r="E7" s="19">
        <v>2</v>
      </c>
      <c r="F7" s="20">
        <f t="shared" si="0"/>
        <v>0</v>
      </c>
    </row>
    <row r="8" spans="1:6" ht="24" customHeight="1" x14ac:dyDescent="0.45">
      <c r="A8" s="22" t="s">
        <v>31</v>
      </c>
      <c r="B8" s="23" t="s">
        <v>32</v>
      </c>
      <c r="C8" s="17"/>
      <c r="D8" s="54">
        <f>IF(A8="","",IFERROR(INDEX(Totals!$D$5:$D$93,MATCH(1,INDEX((Totals!$A$5:$A$93=A8)*(Totals!$B$5:$B$93=B8),0),0)),0))</f>
        <v>0</v>
      </c>
      <c r="E8" s="19">
        <v>2</v>
      </c>
      <c r="F8" s="20">
        <f t="shared" si="0"/>
        <v>0</v>
      </c>
    </row>
    <row r="9" spans="1:6" ht="24" customHeight="1" x14ac:dyDescent="0.45">
      <c r="A9" s="22" t="s">
        <v>33</v>
      </c>
      <c r="B9" s="23" t="s">
        <v>32</v>
      </c>
      <c r="C9" s="17"/>
      <c r="D9" s="54">
        <f>IF(A9="","",IFERROR(INDEX(Totals!$D$5:$D$93,MATCH(1,INDEX((Totals!$A$5:$A$93=A9)*(Totals!$B$5:$B$93=B9),0),0)),0))</f>
        <v>0</v>
      </c>
      <c r="E9" s="19">
        <v>2</v>
      </c>
      <c r="F9" s="20">
        <f t="shared" si="0"/>
        <v>0</v>
      </c>
    </row>
    <row r="10" spans="1:6" ht="15" customHeight="1" x14ac:dyDescent="0.45">
      <c r="A10" s="22" t="s">
        <v>34</v>
      </c>
      <c r="B10" s="23" t="s">
        <v>35</v>
      </c>
      <c r="C10" s="17"/>
      <c r="D10" s="54">
        <f>IF(A10="","",IFERROR(INDEX(Totals!$D$5:$D$93,MATCH(1,INDEX((Totals!$A$5:$A$93=A10)*(Totals!$B$5:$B$93=B10),0),0)),0))</f>
        <v>0</v>
      </c>
      <c r="E10" s="19">
        <v>2</v>
      </c>
      <c r="F10" s="20">
        <f t="shared" si="0"/>
        <v>0</v>
      </c>
    </row>
    <row r="11" spans="1:6" ht="15" customHeight="1" x14ac:dyDescent="0.45">
      <c r="A11" s="22" t="s">
        <v>36</v>
      </c>
      <c r="B11" s="23" t="s">
        <v>37</v>
      </c>
      <c r="C11" s="17"/>
      <c r="D11" s="54">
        <f>IF(A11="","",IFERROR(INDEX(Totals!$D$5:$D$93,MATCH(1,INDEX((Totals!$A$5:$A$93=A11)*(Totals!$B$5:$B$93=B11),0),0)),0))</f>
        <v>0</v>
      </c>
      <c r="E11" s="19">
        <v>2</v>
      </c>
      <c r="F11" s="20">
        <f t="shared" si="0"/>
        <v>0</v>
      </c>
    </row>
    <row r="12" spans="1:6" ht="15" customHeight="1" x14ac:dyDescent="0.45">
      <c r="A12" s="22" t="s">
        <v>38</v>
      </c>
      <c r="B12" s="23" t="s">
        <v>39</v>
      </c>
      <c r="C12" s="17"/>
      <c r="D12" s="54">
        <f>IF(A12="","",IFERROR(INDEX(Totals!$D$5:$D$93,MATCH(1,INDEX((Totals!$A$5:$A$93=A12)*(Totals!$B$5:$B$93=B12),0),0)),0))</f>
        <v>0</v>
      </c>
      <c r="E12" s="19">
        <v>2</v>
      </c>
      <c r="F12" s="20">
        <f t="shared" si="0"/>
        <v>0</v>
      </c>
    </row>
    <row r="13" spans="1:6" ht="15" customHeight="1" x14ac:dyDescent="0.45">
      <c r="A13" s="22" t="s">
        <v>40</v>
      </c>
      <c r="B13" s="23" t="s">
        <v>41</v>
      </c>
      <c r="C13" s="17"/>
      <c r="D13" s="54">
        <f>IF(A13="","",IFERROR(INDEX(Totals!$D$5:$D$93,MATCH(1,INDEX((Totals!$A$5:$A$93=A13)*(Totals!$B$5:$B$93=B13),0),0)),0))</f>
        <v>0</v>
      </c>
      <c r="E13" s="19">
        <v>2</v>
      </c>
      <c r="F13" s="20">
        <f t="shared" si="0"/>
        <v>0</v>
      </c>
    </row>
    <row r="14" spans="1:6" ht="24" customHeight="1" x14ac:dyDescent="0.45">
      <c r="A14" s="22" t="s">
        <v>42</v>
      </c>
      <c r="B14" s="23" t="s">
        <v>43</v>
      </c>
      <c r="C14" s="17"/>
      <c r="D14" s="54">
        <f>IF(A14="","",IFERROR(INDEX(Totals!$D$5:$D$93,MATCH(1,INDEX((Totals!$A$5:$A$93=A14)*(Totals!$B$5:$B$93=B14),0),0)),0))</f>
        <v>0</v>
      </c>
      <c r="E14" s="19">
        <v>2</v>
      </c>
      <c r="F14" s="20">
        <f t="shared" si="0"/>
        <v>0</v>
      </c>
    </row>
    <row r="15" spans="1:6" ht="15" customHeight="1" x14ac:dyDescent="0.45">
      <c r="A15" s="22" t="s">
        <v>44</v>
      </c>
      <c r="B15" s="23" t="s">
        <v>45</v>
      </c>
      <c r="C15" s="17">
        <v>60</v>
      </c>
      <c r="D15" s="54">
        <f>IF(A15="","",IFERROR(INDEX(Totals!$D$5:$D$93,MATCH(1,INDEX((Totals!$A$5:$A$93=A15)*(Totals!$B$5:$B$93=B15),0),0)),0))</f>
        <v>0</v>
      </c>
      <c r="E15" s="19">
        <v>2</v>
      </c>
      <c r="F15" s="20">
        <f t="shared" si="0"/>
        <v>0</v>
      </c>
    </row>
    <row r="16" spans="1:6" ht="24" customHeight="1" x14ac:dyDescent="0.45">
      <c r="A16" s="22" t="s">
        <v>46</v>
      </c>
      <c r="B16" s="23" t="s">
        <v>47</v>
      </c>
      <c r="C16" s="17"/>
      <c r="D16" s="54">
        <f>IF(A16="","",IFERROR(INDEX(Totals!$D$5:$D$93,MATCH(1,INDEX((Totals!$A$5:$A$93=A16)*(Totals!$B$5:$B$93=B16),0),0)),0))</f>
        <v>0</v>
      </c>
      <c r="E16" s="19">
        <v>2</v>
      </c>
      <c r="F16" s="20">
        <f t="shared" si="0"/>
        <v>0</v>
      </c>
    </row>
    <row r="17" spans="1:6" ht="15" customHeight="1" x14ac:dyDescent="0.45">
      <c r="A17" s="22" t="s">
        <v>48</v>
      </c>
      <c r="B17" s="23" t="s">
        <v>49</v>
      </c>
      <c r="C17" s="17">
        <v>60</v>
      </c>
      <c r="D17" s="54">
        <f>IF(A17="","",IFERROR(INDEX(Totals!$D$5:$D$93,MATCH(1,INDEX((Totals!$A$5:$A$93=A17)*(Totals!$B$5:$B$93=B17),0),0)),0))</f>
        <v>0</v>
      </c>
      <c r="E17" s="19">
        <v>2</v>
      </c>
      <c r="F17" s="20">
        <f t="shared" si="0"/>
        <v>0</v>
      </c>
    </row>
    <row r="18" spans="1:6" ht="24" customHeight="1" x14ac:dyDescent="0.45">
      <c r="A18" s="22" t="s">
        <v>50</v>
      </c>
      <c r="B18" s="23" t="s">
        <v>51</v>
      </c>
      <c r="C18" s="17"/>
      <c r="D18" s="54">
        <f>IF(A18="","",IFERROR(INDEX(Totals!$D$5:$D$93,MATCH(1,INDEX((Totals!$A$5:$A$93=A18)*(Totals!$B$5:$B$93=B18),0),0)),0))</f>
        <v>0</v>
      </c>
      <c r="E18" s="19">
        <v>2</v>
      </c>
      <c r="F18" s="20">
        <f t="shared" si="0"/>
        <v>0</v>
      </c>
    </row>
    <row r="19" spans="1:6" ht="15" customHeight="1" x14ac:dyDescent="0.45">
      <c r="A19" s="24" t="s">
        <v>52</v>
      </c>
      <c r="B19" s="25" t="s">
        <v>53</v>
      </c>
      <c r="C19" s="17"/>
      <c r="D19" s="54">
        <f>IF(A19="","",IFERROR(INDEX(Totals!$D$5:$D$93,MATCH(1,INDEX((Totals!$A$5:$A$93=A19)*(Totals!$B$5:$B$93=B19),0),0)),0))</f>
        <v>0</v>
      </c>
      <c r="E19" s="19">
        <v>4</v>
      </c>
      <c r="F19" s="20">
        <f t="shared" si="0"/>
        <v>0</v>
      </c>
    </row>
    <row r="20" spans="1:6" ht="15" customHeight="1" x14ac:dyDescent="0.45">
      <c r="A20" s="24" t="s">
        <v>54</v>
      </c>
      <c r="B20" s="26" t="s">
        <v>55</v>
      </c>
      <c r="C20" s="17"/>
      <c r="D20" s="54">
        <f>IF(A20="","",IFERROR(INDEX(Totals!$D$5:$D$93,MATCH(1,INDEX((Totals!$A$5:$A$93=A20)*(Totals!$B$5:$B$93=B20),0),0)),0))</f>
        <v>0</v>
      </c>
      <c r="E20" s="19">
        <v>2</v>
      </c>
      <c r="F20" s="20">
        <f t="shared" si="0"/>
        <v>0</v>
      </c>
    </row>
    <row r="21" spans="1:6" ht="15.75" customHeight="1" x14ac:dyDescent="0.45">
      <c r="A21" s="27" t="s">
        <v>56</v>
      </c>
      <c r="B21" s="28" t="s">
        <v>57</v>
      </c>
      <c r="C21" s="29"/>
      <c r="D21" s="55">
        <f>IF(A21="","",IFERROR(INDEX(Totals!$D$5:$D$93,MATCH(1,INDEX((Totals!$A$5:$A$93=A21)*(Totals!$B$5:$B$93=B21),0),0)),0))</f>
        <v>0</v>
      </c>
      <c r="E21" s="31">
        <v>2</v>
      </c>
      <c r="F21" s="32">
        <f t="shared" si="0"/>
        <v>0</v>
      </c>
    </row>
    <row r="22" spans="1:6" ht="15" customHeight="1" x14ac:dyDescent="0.45">
      <c r="A22" s="33" t="s">
        <v>58</v>
      </c>
      <c r="B22" s="34" t="s">
        <v>59</v>
      </c>
      <c r="C22" s="35"/>
      <c r="D22" s="56">
        <f>IF(A22="","",IFERROR(INDEX(Totals!$D$5:$D$93,MATCH(1,INDEX((Totals!$A$5:$A$93=A22)*(Totals!$B$5:$B$93=B22),0),0)),0))</f>
        <v>0</v>
      </c>
      <c r="E22" s="37">
        <v>2</v>
      </c>
      <c r="F22" s="38">
        <f t="shared" si="0"/>
        <v>0</v>
      </c>
    </row>
    <row r="23" spans="1:6" ht="15" customHeight="1" x14ac:dyDescent="0.45">
      <c r="A23" s="39" t="s">
        <v>60</v>
      </c>
      <c r="B23" s="40" t="s">
        <v>61</v>
      </c>
      <c r="C23" s="17"/>
      <c r="D23" s="54">
        <f>IF(A23="","",IFERROR(INDEX(Totals!$D$5:$D$93,MATCH(1,INDEX((Totals!$A$5:$A$93=A23)*(Totals!$B$5:$B$93=B23),0),0)),0))</f>
        <v>0</v>
      </c>
      <c r="E23" s="19">
        <v>2</v>
      </c>
      <c r="F23" s="20">
        <f t="shared" si="0"/>
        <v>0</v>
      </c>
    </row>
    <row r="24" spans="1:6" ht="15" customHeight="1" x14ac:dyDescent="0.45">
      <c r="A24" s="39" t="s">
        <v>62</v>
      </c>
      <c r="B24" s="40" t="s">
        <v>63</v>
      </c>
      <c r="C24" s="17"/>
      <c r="D24" s="54">
        <f>IF(A24="","",IFERROR(INDEX(Totals!$D$5:$D$93,MATCH(1,INDEX((Totals!$A$5:$A$93=A24)*(Totals!$B$5:$B$93=B24),0),0)),0))</f>
        <v>0</v>
      </c>
      <c r="E24" s="19">
        <v>2</v>
      </c>
      <c r="F24" s="20">
        <f t="shared" si="0"/>
        <v>0</v>
      </c>
    </row>
    <row r="25" spans="1:6" ht="15" customHeight="1" x14ac:dyDescent="0.45">
      <c r="A25" s="39" t="s">
        <v>64</v>
      </c>
      <c r="B25" s="40" t="s">
        <v>65</v>
      </c>
      <c r="C25" s="17"/>
      <c r="D25" s="54">
        <f>IF(A25="","",IFERROR(INDEX(Totals!$D$5:$D$93,MATCH(1,INDEX((Totals!$A$5:$A$93=A25)*(Totals!$B$5:$B$93=B25),0),0)),0))</f>
        <v>0</v>
      </c>
      <c r="E25" s="19">
        <v>2</v>
      </c>
      <c r="F25" s="20">
        <f t="shared" si="0"/>
        <v>0</v>
      </c>
    </row>
    <row r="26" spans="1:6" ht="15" customHeight="1" x14ac:dyDescent="0.45">
      <c r="A26" s="39" t="s">
        <v>66</v>
      </c>
      <c r="B26" s="40" t="s">
        <v>67</v>
      </c>
      <c r="C26" s="17"/>
      <c r="D26" s="54">
        <f>IF(A26="","",IFERROR(INDEX(Totals!$D$5:$D$93,MATCH(1,INDEX((Totals!$A$5:$A$93=A26)*(Totals!$B$5:$B$93=B26),0),0)),0))</f>
        <v>0</v>
      </c>
      <c r="E26" s="19">
        <v>2</v>
      </c>
      <c r="F26" s="20">
        <f t="shared" si="0"/>
        <v>0</v>
      </c>
    </row>
    <row r="27" spans="1:6" ht="15" customHeight="1" x14ac:dyDescent="0.45">
      <c r="A27" s="39" t="s">
        <v>68</v>
      </c>
      <c r="B27" s="40" t="s">
        <v>69</v>
      </c>
      <c r="C27" s="17"/>
      <c r="D27" s="54">
        <f>IF(A27="","",IFERROR(INDEX(Totals!$D$5:$D$93,MATCH(1,INDEX((Totals!$A$5:$A$93=A27)*(Totals!$B$5:$B$93=B27),0),0)),0))</f>
        <v>0</v>
      </c>
      <c r="E27" s="19">
        <v>6</v>
      </c>
      <c r="F27" s="20">
        <f t="shared" si="0"/>
        <v>0</v>
      </c>
    </row>
    <row r="28" spans="1:6" ht="15" customHeight="1" x14ac:dyDescent="0.45">
      <c r="A28" s="39" t="s">
        <v>70</v>
      </c>
      <c r="B28" s="40" t="s">
        <v>71</v>
      </c>
      <c r="C28" s="17"/>
      <c r="D28" s="54">
        <f>IF(A28="","",IFERROR(INDEX(Totals!$D$5:$D$93,MATCH(1,INDEX((Totals!$A$5:$A$93=A28)*(Totals!$B$5:$B$93=B28),0),0)),0))</f>
        <v>0</v>
      </c>
      <c r="E28" s="19">
        <v>8</v>
      </c>
      <c r="F28" s="20">
        <f t="shared" si="0"/>
        <v>0</v>
      </c>
    </row>
    <row r="29" spans="1:6" ht="15" customHeight="1" x14ac:dyDescent="0.45">
      <c r="A29" s="39" t="s">
        <v>72</v>
      </c>
      <c r="B29" s="40" t="s">
        <v>73</v>
      </c>
      <c r="C29" s="17"/>
      <c r="D29" s="54">
        <f>IF(A29="","",IFERROR(INDEX(Totals!$D$5:$D$93,MATCH(1,INDEX((Totals!$A$5:$A$93=A29)*(Totals!$B$5:$B$93=B29),0),0)),0))</f>
        <v>0</v>
      </c>
      <c r="E29" s="19">
        <v>8</v>
      </c>
      <c r="F29" s="20">
        <f t="shared" si="0"/>
        <v>0</v>
      </c>
    </row>
    <row r="30" spans="1:6" ht="15" customHeight="1" x14ac:dyDescent="0.45">
      <c r="A30" s="39" t="s">
        <v>74</v>
      </c>
      <c r="B30" s="40" t="s">
        <v>75</v>
      </c>
      <c r="C30" s="17"/>
      <c r="D30" s="54">
        <f>IF(A30="","",IFERROR(INDEX(Totals!$D$5:$D$93,MATCH(1,INDEX((Totals!$A$5:$A$93=A30)*(Totals!$B$5:$B$93=B30),0),0)),0))</f>
        <v>0</v>
      </c>
      <c r="E30" s="19">
        <v>2</v>
      </c>
      <c r="F30" s="20">
        <f t="shared" si="0"/>
        <v>0</v>
      </c>
    </row>
    <row r="31" spans="1:6" ht="15" customHeight="1" x14ac:dyDescent="0.45">
      <c r="A31" s="39" t="s">
        <v>76</v>
      </c>
      <c r="B31" s="40" t="s">
        <v>77</v>
      </c>
      <c r="C31" s="17"/>
      <c r="D31" s="54">
        <f>IF(A31="","",IFERROR(INDEX(Totals!$D$5:$D$93,MATCH(1,INDEX((Totals!$A$5:$A$93=A31)*(Totals!$B$5:$B$93=B31),0),0)),0))</f>
        <v>0</v>
      </c>
      <c r="E31" s="19">
        <v>4</v>
      </c>
      <c r="F31" s="20">
        <f t="shared" si="0"/>
        <v>0</v>
      </c>
    </row>
    <row r="32" spans="1:6" ht="15" customHeight="1" x14ac:dyDescent="0.45">
      <c r="A32" s="39" t="s">
        <v>78</v>
      </c>
      <c r="B32" s="40" t="s">
        <v>79</v>
      </c>
      <c r="C32" s="17"/>
      <c r="D32" s="54">
        <f>IF(A32="","",IFERROR(INDEX(Totals!$D$5:$D$93,MATCH(1,INDEX((Totals!$A$5:$A$93=A32)*(Totals!$B$5:$B$93=B32),0),0)),0))</f>
        <v>0</v>
      </c>
      <c r="E32" s="19">
        <v>10</v>
      </c>
      <c r="F32" s="20">
        <f t="shared" si="0"/>
        <v>0</v>
      </c>
    </row>
    <row r="33" spans="1:6" ht="15" customHeight="1" x14ac:dyDescent="0.45">
      <c r="A33" s="39" t="s">
        <v>80</v>
      </c>
      <c r="B33" s="40" t="s">
        <v>81</v>
      </c>
      <c r="C33" s="17"/>
      <c r="D33" s="54">
        <f>IF(A33="","",IFERROR(INDEX(Totals!$D$5:$D$93,MATCH(1,INDEX((Totals!$A$5:$A$93=A33)*(Totals!$B$5:$B$93=B33),0),0)),0))</f>
        <v>0</v>
      </c>
      <c r="E33" s="19">
        <v>2</v>
      </c>
      <c r="F33" s="20">
        <f t="shared" si="0"/>
        <v>0</v>
      </c>
    </row>
    <row r="34" spans="1:6" ht="15" customHeight="1" x14ac:dyDescent="0.45">
      <c r="A34" s="39" t="s">
        <v>82</v>
      </c>
      <c r="B34" s="40" t="s">
        <v>83</v>
      </c>
      <c r="C34" s="17"/>
      <c r="D34" s="54">
        <f>IF(A34="","",IFERROR(INDEX(Totals!$D$5:$D$93,MATCH(1,INDEX((Totals!$A$5:$A$93=A34)*(Totals!$B$5:$B$93=B34),0),0)),0))</f>
        <v>0</v>
      </c>
      <c r="E34" s="19">
        <v>8</v>
      </c>
      <c r="F34" s="20">
        <f t="shared" si="0"/>
        <v>0</v>
      </c>
    </row>
    <row r="35" spans="1:6" ht="15" customHeight="1" x14ac:dyDescent="0.45">
      <c r="A35" s="39" t="s">
        <v>84</v>
      </c>
      <c r="B35" s="40" t="s">
        <v>85</v>
      </c>
      <c r="C35" s="17"/>
      <c r="D35" s="54">
        <f>IF(A35="","",IFERROR(INDEX(Totals!$D$5:$D$93,MATCH(1,INDEX((Totals!$A$5:$A$93=A35)*(Totals!$B$5:$B$93=B35),0),0)),0))</f>
        <v>0</v>
      </c>
      <c r="E35" s="19">
        <v>8</v>
      </c>
      <c r="F35" s="20">
        <f t="shared" si="0"/>
        <v>0</v>
      </c>
    </row>
    <row r="36" spans="1:6" ht="15" customHeight="1" x14ac:dyDescent="0.45">
      <c r="A36" s="39" t="s">
        <v>86</v>
      </c>
      <c r="B36" s="40" t="s">
        <v>87</v>
      </c>
      <c r="C36" s="17"/>
      <c r="D36" s="54">
        <f>IF(A36="","",IFERROR(INDEX(Totals!$D$5:$D$93,MATCH(1,INDEX((Totals!$A$5:$A$93=A36)*(Totals!$B$5:$B$93=B36),0),0)),0))</f>
        <v>0</v>
      </c>
      <c r="E36" s="19">
        <v>2</v>
      </c>
      <c r="F36" s="20">
        <f t="shared" si="0"/>
        <v>0</v>
      </c>
    </row>
    <row r="37" spans="1:6" ht="15" customHeight="1" x14ac:dyDescent="0.45">
      <c r="A37" s="39" t="s">
        <v>88</v>
      </c>
      <c r="B37" s="40" t="s">
        <v>89</v>
      </c>
      <c r="C37" s="17"/>
      <c r="D37" s="54">
        <f>IF(A37="","",IFERROR(INDEX(Totals!$D$5:$D$93,MATCH(1,INDEX((Totals!$A$5:$A$93=A37)*(Totals!$B$5:$B$93=B37),0),0)),0))</f>
        <v>0</v>
      </c>
      <c r="E37" s="19">
        <v>2</v>
      </c>
      <c r="F37" s="20">
        <f t="shared" ref="F37:F68" si="1">D37*E37</f>
        <v>0</v>
      </c>
    </row>
    <row r="38" spans="1:6" ht="15" customHeight="1" x14ac:dyDescent="0.45">
      <c r="A38" s="39" t="s">
        <v>88</v>
      </c>
      <c r="B38" s="40" t="s">
        <v>89</v>
      </c>
      <c r="C38" s="17"/>
      <c r="D38" s="54">
        <f>IF(A38="","",IFERROR(INDEX(Totals!$D$5:$D$93,MATCH(1,INDEX((Totals!$A$5:$A$93=A38)*(Totals!$B$5:$B$93=B38),0),0)),0))</f>
        <v>0</v>
      </c>
      <c r="E38" s="19">
        <v>2</v>
      </c>
      <c r="F38" s="20">
        <f t="shared" si="1"/>
        <v>0</v>
      </c>
    </row>
    <row r="39" spans="1:6" ht="15" customHeight="1" x14ac:dyDescent="0.45">
      <c r="A39" s="39" t="s">
        <v>90</v>
      </c>
      <c r="B39" s="40" t="s">
        <v>91</v>
      </c>
      <c r="C39" s="17"/>
      <c r="D39" s="54">
        <f>IF(A39="","",IFERROR(INDEX(Totals!$D$5:$D$93,MATCH(1,INDEX((Totals!$A$5:$A$93=A39)*(Totals!$B$5:$B$93=B39),0),0)),0))</f>
        <v>0</v>
      </c>
      <c r="E39" s="19">
        <v>2</v>
      </c>
      <c r="F39" s="20">
        <f t="shared" si="1"/>
        <v>0</v>
      </c>
    </row>
    <row r="40" spans="1:6" ht="15" customHeight="1" x14ac:dyDescent="0.45">
      <c r="A40" s="39" t="s">
        <v>90</v>
      </c>
      <c r="B40" s="40" t="s">
        <v>91</v>
      </c>
      <c r="C40" s="17"/>
      <c r="D40" s="54">
        <f>IF(A40="","",IFERROR(INDEX(Totals!$D$5:$D$93,MATCH(1,INDEX((Totals!$A$5:$A$93=A40)*(Totals!$B$5:$B$93=B40),0),0)),0))</f>
        <v>0</v>
      </c>
      <c r="E40" s="19">
        <v>2</v>
      </c>
      <c r="F40" s="20">
        <f t="shared" si="1"/>
        <v>0</v>
      </c>
    </row>
    <row r="41" spans="1:6" ht="15" customHeight="1" x14ac:dyDescent="0.45">
      <c r="A41" s="39" t="s">
        <v>92</v>
      </c>
      <c r="B41" s="40" t="s">
        <v>93</v>
      </c>
      <c r="C41" s="17"/>
      <c r="D41" s="54">
        <f>IF(A41="","",IFERROR(INDEX(Totals!$D$5:$D$93,MATCH(1,INDEX((Totals!$A$5:$A$93=A41)*(Totals!$B$5:$B$93=B41),0),0)),0))</f>
        <v>0</v>
      </c>
      <c r="E41" s="19">
        <v>2</v>
      </c>
      <c r="F41" s="20">
        <f t="shared" si="1"/>
        <v>0</v>
      </c>
    </row>
    <row r="42" spans="1:6" ht="15" customHeight="1" x14ac:dyDescent="0.45">
      <c r="A42" s="39" t="s">
        <v>92</v>
      </c>
      <c r="B42" s="40" t="s">
        <v>93</v>
      </c>
      <c r="C42" s="17"/>
      <c r="D42" s="54">
        <f>IF(A42="","",IFERROR(INDEX(Totals!$D$5:$D$93,MATCH(1,INDEX((Totals!$A$5:$A$93=A42)*(Totals!$B$5:$B$93=B42),0),0)),0))</f>
        <v>0</v>
      </c>
      <c r="E42" s="19">
        <v>2</v>
      </c>
      <c r="F42" s="20">
        <f t="shared" si="1"/>
        <v>0</v>
      </c>
    </row>
    <row r="43" spans="1:6" ht="15" customHeight="1" x14ac:dyDescent="0.45">
      <c r="A43" s="39" t="s">
        <v>94</v>
      </c>
      <c r="B43" s="40" t="s">
        <v>95</v>
      </c>
      <c r="C43" s="17"/>
      <c r="D43" s="54">
        <f>IF(A43="","",IFERROR(INDEX(Totals!$D$5:$D$93,MATCH(1,INDEX((Totals!$A$5:$A$93=A43)*(Totals!$B$5:$B$93=B43),0),0)),0))</f>
        <v>0</v>
      </c>
      <c r="E43" s="19">
        <v>2</v>
      </c>
      <c r="F43" s="20">
        <f t="shared" si="1"/>
        <v>0</v>
      </c>
    </row>
    <row r="44" spans="1:6" ht="15" customHeight="1" x14ac:dyDescent="0.45">
      <c r="A44" s="39" t="s">
        <v>96</v>
      </c>
      <c r="B44" s="40" t="s">
        <v>97</v>
      </c>
      <c r="C44" s="17"/>
      <c r="D44" s="54">
        <f>IF(A44="","",IFERROR(INDEX(Totals!$D$5:$D$93,MATCH(1,INDEX((Totals!$A$5:$A$93=A44)*(Totals!$B$5:$B$93=B44),0),0)),0))</f>
        <v>0</v>
      </c>
      <c r="E44" s="19">
        <v>2</v>
      </c>
      <c r="F44" s="20">
        <f t="shared" si="1"/>
        <v>0</v>
      </c>
    </row>
    <row r="45" spans="1:6" ht="15" customHeight="1" x14ac:dyDescent="0.45">
      <c r="A45" s="39" t="s">
        <v>98</v>
      </c>
      <c r="B45" s="40" t="s">
        <v>99</v>
      </c>
      <c r="C45" s="17"/>
      <c r="D45" s="54">
        <f>IF(A45="","",IFERROR(INDEX(Totals!$D$5:$D$93,MATCH(1,INDEX((Totals!$A$5:$A$93=A45)*(Totals!$B$5:$B$93=B45),0),0)),0))</f>
        <v>0</v>
      </c>
      <c r="E45" s="19">
        <v>2</v>
      </c>
      <c r="F45" s="20">
        <f t="shared" si="1"/>
        <v>0</v>
      </c>
    </row>
    <row r="46" spans="1:6" ht="15" customHeight="1" x14ac:dyDescent="0.45">
      <c r="A46" s="39" t="s">
        <v>100</v>
      </c>
      <c r="B46" s="40" t="s">
        <v>75</v>
      </c>
      <c r="C46" s="17"/>
      <c r="D46" s="54">
        <f>IF(A46="","",IFERROR(INDEX(Totals!$D$5:$D$93,MATCH(1,INDEX((Totals!$A$5:$A$93=A46)*(Totals!$B$5:$B$93=B46),0),0)),0))</f>
        <v>0</v>
      </c>
      <c r="E46" s="19">
        <v>2</v>
      </c>
      <c r="F46" s="20">
        <f t="shared" si="1"/>
        <v>0</v>
      </c>
    </row>
    <row r="47" spans="1:6" ht="15" customHeight="1" x14ac:dyDescent="0.45">
      <c r="A47" s="39" t="s">
        <v>101</v>
      </c>
      <c r="B47" s="40" t="s">
        <v>102</v>
      </c>
      <c r="C47" s="17"/>
      <c r="D47" s="54">
        <f>IF(A47="","",IFERROR(INDEX(Totals!$D$5:$D$93,MATCH(1,INDEX((Totals!$A$5:$A$93=A47)*(Totals!$B$5:$B$93=B47),0),0)),0))</f>
        <v>0</v>
      </c>
      <c r="E47" s="19">
        <v>2</v>
      </c>
      <c r="F47" s="20">
        <f t="shared" si="1"/>
        <v>0</v>
      </c>
    </row>
    <row r="48" spans="1:6" ht="15" customHeight="1" x14ac:dyDescent="0.45">
      <c r="A48" s="39" t="s">
        <v>103</v>
      </c>
      <c r="B48" s="40" t="s">
        <v>104</v>
      </c>
      <c r="C48" s="17"/>
      <c r="D48" s="54">
        <f>IF(A48="","",IFERROR(INDEX(Totals!$D$5:$D$93,MATCH(1,INDEX((Totals!$A$5:$A$93=A48)*(Totals!$B$5:$B$93=B48),0),0)),0))</f>
        <v>0</v>
      </c>
      <c r="E48" s="19">
        <v>2</v>
      </c>
      <c r="F48" s="20">
        <f t="shared" si="1"/>
        <v>0</v>
      </c>
    </row>
    <row r="49" spans="1:6" ht="15" customHeight="1" x14ac:dyDescent="0.45">
      <c r="A49" s="39" t="s">
        <v>105</v>
      </c>
      <c r="B49" s="40" t="s">
        <v>106</v>
      </c>
      <c r="C49" s="17"/>
      <c r="D49" s="54">
        <f>IF(A49="","",IFERROR(INDEX(Totals!$D$5:$D$93,MATCH(1,INDEX((Totals!$A$5:$A$93=A49)*(Totals!$B$5:$B$93=B49),0),0)),0))</f>
        <v>0</v>
      </c>
      <c r="E49" s="19">
        <v>1</v>
      </c>
      <c r="F49" s="20">
        <f t="shared" si="1"/>
        <v>0</v>
      </c>
    </row>
    <row r="50" spans="1:6" ht="15" customHeight="1" x14ac:dyDescent="0.45">
      <c r="A50" s="39" t="s">
        <v>107</v>
      </c>
      <c r="B50" s="40" t="s">
        <v>108</v>
      </c>
      <c r="C50" s="17"/>
      <c r="D50" s="54">
        <f>IF(A50="","",IFERROR(INDEX(Totals!$D$5:$D$93,MATCH(1,INDEX((Totals!$A$5:$A$93=A50)*(Totals!$B$5:$B$93=B50),0),0)),0))</f>
        <v>0</v>
      </c>
      <c r="E50" s="19">
        <v>80</v>
      </c>
      <c r="F50" s="20">
        <f t="shared" si="1"/>
        <v>0</v>
      </c>
    </row>
    <row r="51" spans="1:6" ht="15" customHeight="1" x14ac:dyDescent="0.45">
      <c r="A51" s="39" t="s">
        <v>109</v>
      </c>
      <c r="B51" s="40" t="s">
        <v>110</v>
      </c>
      <c r="C51" s="17"/>
      <c r="D51" s="54">
        <f>IF(A51="","",IFERROR(INDEX(Totals!$D$5:$D$93,MATCH(1,INDEX((Totals!$A$5:$A$93=A51)*(Totals!$B$5:$B$93=B51),0),0)),0))</f>
        <v>0</v>
      </c>
      <c r="E51" s="19">
        <v>36</v>
      </c>
      <c r="F51" s="20">
        <f t="shared" si="1"/>
        <v>0</v>
      </c>
    </row>
    <row r="52" spans="1:6" ht="15" customHeight="1" x14ac:dyDescent="0.45">
      <c r="A52" s="39" t="s">
        <v>111</v>
      </c>
      <c r="B52" s="40" t="s">
        <v>112</v>
      </c>
      <c r="C52" s="17"/>
      <c r="D52" s="54">
        <f>IF(A52="","",IFERROR(INDEX(Totals!$D$5:$D$93,MATCH(1,INDEX((Totals!$A$5:$A$93=A52)*(Totals!$B$5:$B$93=B52),0),0)),0))</f>
        <v>0</v>
      </c>
      <c r="E52" s="19">
        <v>2</v>
      </c>
      <c r="F52" s="20">
        <f t="shared" si="1"/>
        <v>0</v>
      </c>
    </row>
    <row r="53" spans="1:6" ht="15" customHeight="1" x14ac:dyDescent="0.45">
      <c r="A53" s="39" t="s">
        <v>113</v>
      </c>
      <c r="B53" s="40" t="s">
        <v>114</v>
      </c>
      <c r="C53" s="17"/>
      <c r="D53" s="54">
        <f>IF(A53="","",IFERROR(INDEX(Totals!$D$5:$D$93,MATCH(1,INDEX((Totals!$A$5:$A$93=A53)*(Totals!$B$5:$B$93=B53),0),0)),0))</f>
        <v>0</v>
      </c>
      <c r="E53" s="19">
        <v>2</v>
      </c>
      <c r="F53" s="20">
        <f t="shared" si="1"/>
        <v>0</v>
      </c>
    </row>
    <row r="54" spans="1:6" ht="15" customHeight="1" x14ac:dyDescent="0.45">
      <c r="A54" s="39" t="s">
        <v>115</v>
      </c>
      <c r="B54" s="40" t="s">
        <v>116</v>
      </c>
      <c r="C54" s="17"/>
      <c r="D54" s="54">
        <f>IF(A54="","",IFERROR(INDEX(Totals!$D$5:$D$93,MATCH(1,INDEX((Totals!$A$5:$A$93=A54)*(Totals!$B$5:$B$93=B54),0),0)),0))</f>
        <v>0</v>
      </c>
      <c r="E54" s="19">
        <v>2</v>
      </c>
      <c r="F54" s="20">
        <f t="shared" si="1"/>
        <v>0</v>
      </c>
    </row>
    <row r="55" spans="1:6" ht="15" customHeight="1" x14ac:dyDescent="0.45">
      <c r="A55" s="39" t="s">
        <v>117</v>
      </c>
      <c r="B55" s="40" t="s">
        <v>118</v>
      </c>
      <c r="C55" s="17"/>
      <c r="D55" s="54">
        <f>IF(A55="","",IFERROR(INDEX(Totals!$D$5:$D$93,MATCH(1,INDEX((Totals!$A$5:$A$93=A55)*(Totals!$B$5:$B$93=B55),0),0)),0))</f>
        <v>0</v>
      </c>
      <c r="E55" s="19">
        <v>2</v>
      </c>
      <c r="F55" s="20">
        <f t="shared" si="1"/>
        <v>0</v>
      </c>
    </row>
    <row r="56" spans="1:6" ht="15" customHeight="1" x14ac:dyDescent="0.45">
      <c r="A56" s="39" t="s">
        <v>119</v>
      </c>
      <c r="B56" s="40" t="s">
        <v>120</v>
      </c>
      <c r="C56" s="17"/>
      <c r="D56" s="54">
        <f>IF(A56="","",IFERROR(INDEX(Totals!$D$5:$D$93,MATCH(1,INDEX((Totals!$A$5:$A$93=A56)*(Totals!$B$5:$B$93=B56),0),0)),0))</f>
        <v>0</v>
      </c>
      <c r="E56" s="19">
        <v>2</v>
      </c>
      <c r="F56" s="20">
        <f t="shared" si="1"/>
        <v>0</v>
      </c>
    </row>
    <row r="57" spans="1:6" ht="15" customHeight="1" x14ac:dyDescent="0.45">
      <c r="A57" s="39" t="s">
        <v>121</v>
      </c>
      <c r="B57" s="40" t="s">
        <v>122</v>
      </c>
      <c r="C57" s="17"/>
      <c r="D57" s="54">
        <f>IF(A57="","",IFERROR(INDEX(Totals!$D$5:$D$93,MATCH(1,INDEX((Totals!$A$5:$A$93=A57)*(Totals!$B$5:$B$93=B57),0),0)),0))</f>
        <v>0</v>
      </c>
      <c r="E57" s="19">
        <v>2</v>
      </c>
      <c r="F57" s="20">
        <f t="shared" si="1"/>
        <v>0</v>
      </c>
    </row>
    <row r="58" spans="1:6" ht="15" customHeight="1" x14ac:dyDescent="0.45">
      <c r="A58" s="39" t="s">
        <v>123</v>
      </c>
      <c r="B58" s="40" t="s">
        <v>120</v>
      </c>
      <c r="C58" s="17"/>
      <c r="D58" s="54">
        <f>IF(A58="","",IFERROR(INDEX(Totals!$D$5:$D$93,MATCH(1,INDEX((Totals!$A$5:$A$93=A58)*(Totals!$B$5:$B$93=B58),0),0)),0))</f>
        <v>0</v>
      </c>
      <c r="E58" s="19">
        <v>2</v>
      </c>
      <c r="F58" s="20">
        <f t="shared" si="1"/>
        <v>0</v>
      </c>
    </row>
    <row r="59" spans="1:6" ht="15" customHeight="1" x14ac:dyDescent="0.45">
      <c r="A59" s="39" t="s">
        <v>121</v>
      </c>
      <c r="B59" s="40" t="s">
        <v>122</v>
      </c>
      <c r="C59" s="17"/>
      <c r="D59" s="54">
        <f>IF(A59="","",IFERROR(INDEX(Totals!$D$5:$D$93,MATCH(1,INDEX((Totals!$A$5:$A$93=A59)*(Totals!$B$5:$B$93=B59),0),0)),0))</f>
        <v>0</v>
      </c>
      <c r="E59" s="19">
        <v>2</v>
      </c>
      <c r="F59" s="20">
        <f t="shared" si="1"/>
        <v>0</v>
      </c>
    </row>
    <row r="60" spans="1:6" ht="15" customHeight="1" x14ac:dyDescent="0.45">
      <c r="A60" s="39" t="s">
        <v>124</v>
      </c>
      <c r="B60" s="40" t="s">
        <v>125</v>
      </c>
      <c r="C60" s="17"/>
      <c r="D60" s="54">
        <f>IF(A60="","",IFERROR(INDEX(Totals!$D$5:$D$93,MATCH(1,INDEX((Totals!$A$5:$A$93=A60)*(Totals!$B$5:$B$93=B60),0),0)),0))</f>
        <v>0</v>
      </c>
      <c r="E60" s="19">
        <v>2</v>
      </c>
      <c r="F60" s="20">
        <f t="shared" si="1"/>
        <v>0</v>
      </c>
    </row>
    <row r="61" spans="1:6" ht="15" customHeight="1" x14ac:dyDescent="0.45">
      <c r="A61" s="39" t="s">
        <v>126</v>
      </c>
      <c r="B61" s="40" t="s">
        <v>127</v>
      </c>
      <c r="C61" s="17"/>
      <c r="D61" s="54">
        <f>IF(A61="","",IFERROR(INDEX(Totals!$D$5:$D$93,MATCH(1,INDEX((Totals!$A$5:$A$93=A61)*(Totals!$B$5:$B$93=B61),0),0)),0))</f>
        <v>0</v>
      </c>
      <c r="E61" s="19">
        <v>4</v>
      </c>
      <c r="F61" s="20">
        <f t="shared" si="1"/>
        <v>0</v>
      </c>
    </row>
    <row r="62" spans="1:6" ht="15" customHeight="1" x14ac:dyDescent="0.45">
      <c r="A62" s="39" t="s">
        <v>128</v>
      </c>
      <c r="B62" s="40" t="s">
        <v>129</v>
      </c>
      <c r="C62" s="17"/>
      <c r="D62" s="54">
        <f>IF(A62="","",IFERROR(INDEX(Totals!$D$5:$D$93,MATCH(1,INDEX((Totals!$A$5:$A$93=A62)*(Totals!$B$5:$B$93=B62),0),0)),0))</f>
        <v>0</v>
      </c>
      <c r="E62" s="19">
        <v>4</v>
      </c>
      <c r="F62" s="20">
        <f t="shared" si="1"/>
        <v>0</v>
      </c>
    </row>
    <row r="63" spans="1:6" ht="15" customHeight="1" x14ac:dyDescent="0.45">
      <c r="A63" s="39" t="s">
        <v>130</v>
      </c>
      <c r="B63" s="40" t="s">
        <v>131</v>
      </c>
      <c r="C63" s="17"/>
      <c r="D63" s="54">
        <f>IF(A63="","",IFERROR(INDEX(Totals!$D$5:$D$93,MATCH(1,INDEX((Totals!$A$5:$A$93=A63)*(Totals!$B$5:$B$93=B63),0),0)),0))</f>
        <v>0</v>
      </c>
      <c r="E63" s="19">
        <v>2</v>
      </c>
      <c r="F63" s="20">
        <f t="shared" si="1"/>
        <v>0</v>
      </c>
    </row>
    <row r="64" spans="1:6" ht="15" customHeight="1" x14ac:dyDescent="0.45">
      <c r="A64" s="39" t="s">
        <v>132</v>
      </c>
      <c r="B64" s="40" t="s">
        <v>133</v>
      </c>
      <c r="C64" s="17"/>
      <c r="D64" s="54">
        <f>IF(A64="","",IFERROR(INDEX(Totals!$D$5:$D$93,MATCH(1,INDEX((Totals!$A$5:$A$93=A64)*(Totals!$B$5:$B$93=B64),0),0)),0))</f>
        <v>0</v>
      </c>
      <c r="E64" s="19">
        <v>2</v>
      </c>
      <c r="F64" s="20">
        <f t="shared" si="1"/>
        <v>0</v>
      </c>
    </row>
    <row r="65" spans="1:6" ht="15" customHeight="1" x14ac:dyDescent="0.45">
      <c r="A65" s="39" t="s">
        <v>134</v>
      </c>
      <c r="B65" s="40" t="s">
        <v>135</v>
      </c>
      <c r="C65" s="17"/>
      <c r="D65" s="54">
        <f>IF(A65="","",IFERROR(INDEX(Totals!$D$5:$D$93,MATCH(1,INDEX((Totals!$A$5:$A$93=A65)*(Totals!$B$5:$B$93=B65),0),0)),0))</f>
        <v>0</v>
      </c>
      <c r="E65" s="19">
        <v>2</v>
      </c>
      <c r="F65" s="20">
        <f t="shared" si="1"/>
        <v>0</v>
      </c>
    </row>
    <row r="66" spans="1:6" ht="15" customHeight="1" x14ac:dyDescent="0.45">
      <c r="A66" s="39" t="s">
        <v>136</v>
      </c>
      <c r="B66" s="40" t="s">
        <v>137</v>
      </c>
      <c r="C66" s="17"/>
      <c r="D66" s="54">
        <f>IF(A66="","",IFERROR(INDEX(Totals!$D$5:$D$93,MATCH(1,INDEX((Totals!$A$5:$A$93=A66)*(Totals!$B$5:$B$93=B66),0),0)),0))</f>
        <v>0</v>
      </c>
      <c r="E66" s="19">
        <v>2</v>
      </c>
      <c r="F66" s="20">
        <f t="shared" si="1"/>
        <v>0</v>
      </c>
    </row>
    <row r="67" spans="1:6" ht="15" customHeight="1" x14ac:dyDescent="0.45">
      <c r="A67" s="39" t="s">
        <v>138</v>
      </c>
      <c r="B67" s="40" t="s">
        <v>139</v>
      </c>
      <c r="C67" s="17"/>
      <c r="D67" s="54">
        <f>IF(A67="","",IFERROR(INDEX(Totals!$D$5:$D$93,MATCH(1,INDEX((Totals!$A$5:$A$93=A67)*(Totals!$B$5:$B$93=B67),0),0)),0))</f>
        <v>0</v>
      </c>
      <c r="E67" s="19">
        <v>2</v>
      </c>
      <c r="F67" s="20">
        <f t="shared" si="1"/>
        <v>0</v>
      </c>
    </row>
    <row r="68" spans="1:6" ht="15" customHeight="1" x14ac:dyDescent="0.45">
      <c r="A68" s="39" t="s">
        <v>140</v>
      </c>
      <c r="B68" s="40" t="s">
        <v>141</v>
      </c>
      <c r="C68" s="17"/>
      <c r="D68" s="54">
        <f>IF(A68="","",IFERROR(INDEX(Totals!$D$5:$D$93,MATCH(1,INDEX((Totals!$A$5:$A$93=A68)*(Totals!$B$5:$B$93=B68),0),0)),0))</f>
        <v>0</v>
      </c>
      <c r="E68" s="19">
        <v>2</v>
      </c>
      <c r="F68" s="20">
        <f t="shared" si="1"/>
        <v>0</v>
      </c>
    </row>
    <row r="69" spans="1:6" ht="15" customHeight="1" x14ac:dyDescent="0.45">
      <c r="A69" s="39" t="s">
        <v>142</v>
      </c>
      <c r="B69" s="40" t="s">
        <v>143</v>
      </c>
      <c r="C69" s="17"/>
      <c r="D69" s="54">
        <f>IF(A69="","",IFERROR(INDEX(Totals!$D$5:$D$93,MATCH(1,INDEX((Totals!$A$5:$A$93=A69)*(Totals!$B$5:$B$93=B69),0),0)),0))</f>
        <v>0</v>
      </c>
      <c r="E69" s="19">
        <v>4</v>
      </c>
      <c r="F69" s="20">
        <f t="shared" ref="F69:F90" si="2">D69*E69</f>
        <v>0</v>
      </c>
    </row>
    <row r="70" spans="1:6" ht="15" customHeight="1" x14ac:dyDescent="0.45">
      <c r="A70" s="39" t="s">
        <v>144</v>
      </c>
      <c r="B70" s="40" t="s">
        <v>145</v>
      </c>
      <c r="C70" s="17"/>
      <c r="D70" s="54">
        <f>IF(A70="","",IFERROR(INDEX(Totals!$D$5:$D$93,MATCH(1,INDEX((Totals!$A$5:$A$93=A70)*(Totals!$B$5:$B$93=B70),0),0)),0))</f>
        <v>0</v>
      </c>
      <c r="E70" s="19">
        <v>8</v>
      </c>
      <c r="F70" s="20">
        <f t="shared" si="2"/>
        <v>0</v>
      </c>
    </row>
    <row r="71" spans="1:6" ht="15" customHeight="1" x14ac:dyDescent="0.45">
      <c r="A71" s="39" t="s">
        <v>105</v>
      </c>
      <c r="B71" s="40" t="s">
        <v>146</v>
      </c>
      <c r="C71" s="17"/>
      <c r="D71" s="54">
        <f>IF(A71="","",IFERROR(INDEX(Totals!$D$5:$D$93,MATCH(1,INDEX((Totals!$A$5:$A$93=A71)*(Totals!$B$5:$B$93=B71),0),0)),0))</f>
        <v>0</v>
      </c>
      <c r="E71" s="19">
        <v>8</v>
      </c>
      <c r="F71" s="20">
        <f t="shared" si="2"/>
        <v>0</v>
      </c>
    </row>
    <row r="72" spans="1:6" ht="15" customHeight="1" x14ac:dyDescent="0.45">
      <c r="A72" s="39" t="s">
        <v>147</v>
      </c>
      <c r="B72" s="40" t="s">
        <v>51</v>
      </c>
      <c r="C72" s="17"/>
      <c r="D72" s="54">
        <f>IF(A72="","",IFERROR(INDEX(Totals!$D$5:$D$93,MATCH(1,INDEX((Totals!$A$5:$A$93=A72)*(Totals!$B$5:$B$93=B72),0),0)),0))</f>
        <v>0</v>
      </c>
      <c r="E72" s="19">
        <v>2</v>
      </c>
      <c r="F72" s="20">
        <f t="shared" si="2"/>
        <v>0</v>
      </c>
    </row>
    <row r="73" spans="1:6" ht="15" customHeight="1" x14ac:dyDescent="0.45">
      <c r="A73" s="39" t="s">
        <v>148</v>
      </c>
      <c r="B73" s="40" t="s">
        <v>149</v>
      </c>
      <c r="C73" s="17"/>
      <c r="D73" s="54">
        <f>IF(A73="","",IFERROR(INDEX(Totals!$D$5:$D$93,MATCH(1,INDEX((Totals!$A$5:$A$93=A73)*(Totals!$B$5:$B$93=B73),0),0)),0))</f>
        <v>0</v>
      </c>
      <c r="E73" s="19">
        <v>4</v>
      </c>
      <c r="F73" s="20">
        <f t="shared" si="2"/>
        <v>0</v>
      </c>
    </row>
    <row r="74" spans="1:6" ht="15" customHeight="1" x14ac:dyDescent="0.45">
      <c r="A74" s="39" t="s">
        <v>150</v>
      </c>
      <c r="B74" s="40" t="s">
        <v>151</v>
      </c>
      <c r="C74" s="17"/>
      <c r="D74" s="54">
        <f>IF(A74="","",IFERROR(INDEX(Totals!$D$5:$D$93,MATCH(1,INDEX((Totals!$A$5:$A$93=A74)*(Totals!$B$5:$B$93=B74),0),0)),0))</f>
        <v>0</v>
      </c>
      <c r="E74" s="19">
        <v>8</v>
      </c>
      <c r="F74" s="20">
        <f t="shared" si="2"/>
        <v>0</v>
      </c>
    </row>
    <row r="75" spans="1:6" ht="15" customHeight="1" x14ac:dyDescent="0.45">
      <c r="A75" s="39" t="s">
        <v>152</v>
      </c>
      <c r="B75" s="40" t="s">
        <v>153</v>
      </c>
      <c r="C75" s="17"/>
      <c r="D75" s="54">
        <f>IF(A75="","",IFERROR(INDEX(Totals!$D$5:$D$93,MATCH(1,INDEX((Totals!$A$5:$A$93=A75)*(Totals!$B$5:$B$93=B75),0),0)),0))</f>
        <v>0</v>
      </c>
      <c r="E75" s="19">
        <v>4</v>
      </c>
      <c r="F75" s="20">
        <f t="shared" si="2"/>
        <v>0</v>
      </c>
    </row>
    <row r="76" spans="1:6" ht="15" customHeight="1" x14ac:dyDescent="0.45">
      <c r="A76" s="39" t="s">
        <v>154</v>
      </c>
      <c r="B76" s="40" t="s">
        <v>155</v>
      </c>
      <c r="C76" s="17"/>
      <c r="D76" s="54">
        <f>IF(A76="","",IFERROR(INDEX(Totals!$D$5:$D$93,MATCH(1,INDEX((Totals!$A$5:$A$93=A76)*(Totals!$B$5:$B$93=B76),0),0)),0))</f>
        <v>0</v>
      </c>
      <c r="E76" s="19">
        <v>2</v>
      </c>
      <c r="F76" s="20">
        <f t="shared" si="2"/>
        <v>0</v>
      </c>
    </row>
    <row r="77" spans="1:6" ht="15" customHeight="1" x14ac:dyDescent="0.45">
      <c r="A77" s="39" t="s">
        <v>156</v>
      </c>
      <c r="B77" s="40" t="s">
        <v>157</v>
      </c>
      <c r="C77" s="17"/>
      <c r="D77" s="54">
        <f>IF(A77="","",IFERROR(INDEX(Totals!$D$5:$D$93,MATCH(1,INDEX((Totals!$A$5:$A$93=A77)*(Totals!$B$5:$B$93=B77),0),0)),0))</f>
        <v>0</v>
      </c>
      <c r="E77" s="19">
        <v>2</v>
      </c>
      <c r="F77" s="20">
        <f t="shared" si="2"/>
        <v>0</v>
      </c>
    </row>
    <row r="78" spans="1:6" ht="15" customHeight="1" x14ac:dyDescent="0.45">
      <c r="A78" s="39" t="s">
        <v>158</v>
      </c>
      <c r="B78" s="40" t="s">
        <v>159</v>
      </c>
      <c r="C78" s="17"/>
      <c r="D78" s="54">
        <f>IF(A78="","",IFERROR(INDEX(Totals!$D$5:$D$93,MATCH(1,INDEX((Totals!$A$5:$A$93=A78)*(Totals!$B$5:$B$93=B78),0),0)),0))</f>
        <v>0</v>
      </c>
      <c r="E78" s="19">
        <v>2</v>
      </c>
      <c r="F78" s="20">
        <f t="shared" si="2"/>
        <v>0</v>
      </c>
    </row>
    <row r="79" spans="1:6" ht="15" customHeight="1" x14ac:dyDescent="0.45">
      <c r="A79" s="39" t="s">
        <v>160</v>
      </c>
      <c r="B79" s="40" t="s">
        <v>161</v>
      </c>
      <c r="C79" s="17"/>
      <c r="D79" s="54">
        <f>IF(A79="","",IFERROR(INDEX(Totals!$D$5:$D$93,MATCH(1,INDEX((Totals!$A$5:$A$93=A79)*(Totals!$B$5:$B$93=B79),0),0)),0))</f>
        <v>0</v>
      </c>
      <c r="E79" s="19">
        <v>2</v>
      </c>
      <c r="F79" s="20">
        <f t="shared" si="2"/>
        <v>0</v>
      </c>
    </row>
    <row r="80" spans="1:6" ht="15" customHeight="1" x14ac:dyDescent="0.45">
      <c r="A80" s="39" t="s">
        <v>162</v>
      </c>
      <c r="B80" s="40" t="s">
        <v>163</v>
      </c>
      <c r="C80" s="17"/>
      <c r="D80" s="54">
        <f>IF(A80="","",IFERROR(INDEX(Totals!$D$5:$D$93,MATCH(1,INDEX((Totals!$A$5:$A$93=A80)*(Totals!$B$5:$B$93=B80),0),0)),0))</f>
        <v>0</v>
      </c>
      <c r="E80" s="19">
        <v>2</v>
      </c>
      <c r="F80" s="20">
        <f t="shared" si="2"/>
        <v>0</v>
      </c>
    </row>
    <row r="81" spans="1:6" ht="15" customHeight="1" x14ac:dyDescent="0.45">
      <c r="A81" s="39" t="s">
        <v>164</v>
      </c>
      <c r="B81" s="40" t="s">
        <v>165</v>
      </c>
      <c r="C81" s="17"/>
      <c r="D81" s="54">
        <f>IF(A81="","",IFERROR(INDEX(Totals!$D$5:$D$93,MATCH(1,INDEX((Totals!$A$5:$A$93=A81)*(Totals!$B$5:$B$93=B81),0),0)),0))</f>
        <v>0</v>
      </c>
      <c r="E81" s="19">
        <v>2</v>
      </c>
      <c r="F81" s="20">
        <f t="shared" si="2"/>
        <v>0</v>
      </c>
    </row>
    <row r="82" spans="1:6" ht="15" customHeight="1" x14ac:dyDescent="0.45">
      <c r="A82" s="39" t="s">
        <v>166</v>
      </c>
      <c r="B82" s="40" t="s">
        <v>167</v>
      </c>
      <c r="C82" s="17"/>
      <c r="D82" s="54">
        <f>IF(A82="","",IFERROR(INDEX(Totals!$D$5:$D$93,MATCH(1,INDEX((Totals!$A$5:$A$93=A82)*(Totals!$B$5:$B$93=B82),0),0)),0))</f>
        <v>0</v>
      </c>
      <c r="E82" s="19">
        <v>2</v>
      </c>
      <c r="F82" s="20">
        <f t="shared" si="2"/>
        <v>0</v>
      </c>
    </row>
    <row r="83" spans="1:6" ht="15" customHeight="1" x14ac:dyDescent="0.45">
      <c r="A83" s="39" t="s">
        <v>160</v>
      </c>
      <c r="B83" s="40" t="s">
        <v>161</v>
      </c>
      <c r="C83" s="17"/>
      <c r="D83" s="54">
        <f>IF(A83="","",IFERROR(INDEX(Totals!$D$5:$D$93,MATCH(1,INDEX((Totals!$A$5:$A$93=A83)*(Totals!$B$5:$B$93=B83),0),0)),0))</f>
        <v>0</v>
      </c>
      <c r="E83" s="19">
        <v>2</v>
      </c>
      <c r="F83" s="20">
        <f t="shared" si="2"/>
        <v>0</v>
      </c>
    </row>
    <row r="84" spans="1:6" ht="15" customHeight="1" x14ac:dyDescent="0.45">
      <c r="A84" s="39" t="s">
        <v>164</v>
      </c>
      <c r="B84" s="40" t="s">
        <v>165</v>
      </c>
      <c r="C84" s="17"/>
      <c r="D84" s="54">
        <f>IF(A84="","",IFERROR(INDEX(Totals!$D$5:$D$93,MATCH(1,INDEX((Totals!$A$5:$A$93=A84)*(Totals!$B$5:$B$93=B84),0),0)),0))</f>
        <v>0</v>
      </c>
      <c r="E84" s="19">
        <v>2</v>
      </c>
      <c r="F84" s="20">
        <f t="shared" si="2"/>
        <v>0</v>
      </c>
    </row>
    <row r="85" spans="1:6" ht="15" customHeight="1" x14ac:dyDescent="0.45">
      <c r="A85" s="39" t="s">
        <v>168</v>
      </c>
      <c r="B85" s="40" t="s">
        <v>129</v>
      </c>
      <c r="C85" s="17"/>
      <c r="D85" s="54">
        <f>IF(A85="","",IFERROR(INDEX(Totals!$D$5:$D$93,MATCH(1,INDEX((Totals!$A$5:$A$93=A85)*(Totals!$B$5:$B$93=B85),0),0)),0))</f>
        <v>0</v>
      </c>
      <c r="E85" s="19">
        <v>2</v>
      </c>
      <c r="F85" s="20">
        <f t="shared" si="2"/>
        <v>0</v>
      </c>
    </row>
    <row r="86" spans="1:6" ht="15" customHeight="1" x14ac:dyDescent="0.45">
      <c r="A86" s="39" t="s">
        <v>144</v>
      </c>
      <c r="B86" s="40" t="s">
        <v>169</v>
      </c>
      <c r="C86" s="17"/>
      <c r="D86" s="54">
        <f>IF(A86="","",IFERROR(INDEX(Totals!$D$5:$D$93,MATCH(1,INDEX((Totals!$A$5:$A$93=A86)*(Totals!$B$5:$B$93=B86),0),0)),0))</f>
        <v>0</v>
      </c>
      <c r="E86" s="19">
        <v>2</v>
      </c>
      <c r="F86" s="20">
        <f t="shared" si="2"/>
        <v>0</v>
      </c>
    </row>
    <row r="87" spans="1:6" ht="15" customHeight="1" x14ac:dyDescent="0.45">
      <c r="A87" s="39" t="s">
        <v>170</v>
      </c>
      <c r="B87" s="40" t="s">
        <v>171</v>
      </c>
      <c r="C87" s="17"/>
      <c r="D87" s="54">
        <f>IF(A87="","",IFERROR(INDEX(Totals!$D$5:$D$93,MATCH(1,INDEX((Totals!$A$5:$A$93=A87)*(Totals!$B$5:$B$93=B87),0),0)),0))</f>
        <v>0</v>
      </c>
      <c r="E87" s="19">
        <v>4</v>
      </c>
      <c r="F87" s="20">
        <f t="shared" si="2"/>
        <v>0</v>
      </c>
    </row>
    <row r="88" spans="1:6" ht="15" customHeight="1" x14ac:dyDescent="0.45">
      <c r="A88" s="39" t="s">
        <v>172</v>
      </c>
      <c r="B88" s="40" t="s">
        <v>173</v>
      </c>
      <c r="C88" s="17"/>
      <c r="D88" s="54">
        <f>IF(A88="","",IFERROR(INDEX(Totals!$D$5:$D$93,MATCH(1,INDEX((Totals!$A$5:$A$93=A88)*(Totals!$B$5:$B$93=B88),0),0)),0))</f>
        <v>0</v>
      </c>
      <c r="E88" s="19">
        <v>2</v>
      </c>
      <c r="F88" s="20">
        <f t="shared" si="2"/>
        <v>0</v>
      </c>
    </row>
    <row r="89" spans="1:6" ht="15" customHeight="1" x14ac:dyDescent="0.45">
      <c r="A89" s="39" t="s">
        <v>174</v>
      </c>
      <c r="B89" s="40" t="s">
        <v>175</v>
      </c>
      <c r="C89" s="17"/>
      <c r="D89" s="54">
        <f>IF(A89="","",IFERROR(INDEX(Totals!$D$5:$D$93,MATCH(1,INDEX((Totals!$A$5:$A$93=A89)*(Totals!$B$5:$B$93=B89),0),0)),0))</f>
        <v>0</v>
      </c>
      <c r="E89" s="19">
        <v>2</v>
      </c>
      <c r="F89" s="20">
        <f t="shared" si="2"/>
        <v>0</v>
      </c>
    </row>
    <row r="90" spans="1:6" ht="15" customHeight="1" x14ac:dyDescent="0.45">
      <c r="A90" s="39" t="s">
        <v>176</v>
      </c>
      <c r="B90" s="40" t="s">
        <v>177</v>
      </c>
      <c r="C90" s="17"/>
      <c r="D90" s="54">
        <f>IF(A90="","",IFERROR(INDEX(Totals!$D$5:$D$93,MATCH(1,INDEX((Totals!$A$5:$A$93=A90)*(Totals!$B$5:$B$93=B90),0),0)),0))</f>
        <v>0</v>
      </c>
      <c r="E90" s="19">
        <v>2</v>
      </c>
      <c r="F90" s="20">
        <f t="shared" si="2"/>
        <v>0</v>
      </c>
    </row>
    <row r="91" spans="1:6" ht="24.75" customHeight="1" x14ac:dyDescent="0.45">
      <c r="A91" s="41" t="s">
        <v>178</v>
      </c>
      <c r="B91" s="42" t="s">
        <v>179</v>
      </c>
      <c r="C91" s="43"/>
      <c r="D91" s="54">
        <f>IF(A91="","",IFERROR(INDEX(Totals!$D$5:$D$93,MATCH(1,INDEX((Totals!$A$5:$A$93=A91)*(Totals!$B$5:$B$93=B91),0),0)),0))</f>
        <v>0</v>
      </c>
      <c r="E91" s="43"/>
      <c r="F91" s="57" t="str">
        <f>IF(OR(D91="",E91=""),"",D91*E91)</f>
        <v/>
      </c>
    </row>
    <row r="92" spans="1:6" ht="15" customHeight="1" x14ac:dyDescent="0.45">
      <c r="A92" s="41" t="s">
        <v>178</v>
      </c>
      <c r="B92" s="46" t="s">
        <v>180</v>
      </c>
      <c r="C92" s="43"/>
      <c r="D92" s="54">
        <f>IF(A92="","",IFERROR(INDEX(Totals!$D$5:$D$93,MATCH(1,INDEX((Totals!$A$5:$A$93=A92)*(Totals!$B$5:$B$93=B92),0),0)),0))</f>
        <v>0</v>
      </c>
      <c r="E92" s="43"/>
      <c r="F92" s="57" t="str">
        <f>IF(OR(D92="",E92=""),"",D92*E92)</f>
        <v/>
      </c>
    </row>
    <row r="93" spans="1:6" ht="15" customHeight="1" x14ac:dyDescent="0.45">
      <c r="A93" s="41" t="s">
        <v>178</v>
      </c>
      <c r="B93" s="46" t="s">
        <v>181</v>
      </c>
      <c r="C93" s="43"/>
      <c r="D93" s="54">
        <f>IF(A93="","",IFERROR(INDEX(Totals!$D$5:$D$93,MATCH(1,INDEX((Totals!$A$5:$A$93=A93)*(Totals!$B$5:$B$93=B93),0),0)),0))</f>
        <v>0</v>
      </c>
      <c r="E93" s="43"/>
      <c r="F93" s="57" t="str">
        <f>IF(OR(D93="",E93=""),"",D93*E93)</f>
        <v/>
      </c>
    </row>
    <row r="94" spans="1:6" ht="15" customHeight="1" x14ac:dyDescent="0.45">
      <c r="A94" s="47"/>
      <c r="B94" s="48"/>
      <c r="C94" s="49"/>
      <c r="D94" s="49"/>
      <c r="E94" s="49"/>
    </row>
    <row r="95" spans="1:6" ht="15" customHeight="1" x14ac:dyDescent="0.45">
      <c r="A95" s="47"/>
      <c r="B95" s="48"/>
      <c r="C95" s="49"/>
      <c r="D95" t="s">
        <v>182</v>
      </c>
      <c r="F95">
        <f>SUM(F5:F90)</f>
        <v>0</v>
      </c>
    </row>
    <row r="96" spans="1:6" ht="15" customHeight="1" x14ac:dyDescent="0.45">
      <c r="A96" s="47"/>
      <c r="B96" s="48"/>
      <c r="C96" s="49"/>
      <c r="D96" t="s">
        <v>183</v>
      </c>
      <c r="E96" s="51"/>
      <c r="F96">
        <f>SUM(F91:F93)</f>
        <v>0</v>
      </c>
    </row>
    <row r="97" spans="1:6" ht="15" customHeight="1" x14ac:dyDescent="0.45">
      <c r="A97" s="47"/>
      <c r="B97" s="48"/>
      <c r="C97" s="49"/>
      <c r="D97" s="52" t="s">
        <v>184</v>
      </c>
      <c r="E97" s="52"/>
      <c r="F97">
        <f>SUM(F95:F96)</f>
        <v>0</v>
      </c>
    </row>
  </sheetData>
  <sheetProtection algorithmName="SHA-512" hashValue="upv3QSMvUDr3mh1AFRumTwSTRee69C/M6daClAwNKo9cu26tH7Ab39ACnZFPp3JZMRp5jxr9EejzHfqC8WwwAA==" saltValue="mBuKERT7nM235IXdrXXpsA==" spinCount="100000" sheet="1" objects="1" scenarios="1" selectLockedCells="1" selectUnlockedCells="1"/>
  <mergeCells count="1">
    <mergeCell ref="A1:F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zoomScaleNormal="100" workbookViewId="0">
      <selection activeCell="A5" sqref="A5:B5"/>
    </sheetView>
  </sheetViews>
  <sheetFormatPr defaultColWidth="8.73046875" defaultRowHeight="14.25" x14ac:dyDescent="0.45"/>
  <cols>
    <col min="1" max="1" width="42.265625" customWidth="1"/>
    <col min="2" max="2" width="43" customWidth="1"/>
    <col min="3" max="3" width="15.1328125" customWidth="1"/>
    <col min="4" max="4" width="19" customWidth="1"/>
    <col min="5" max="5" width="9.73046875" customWidth="1"/>
    <col min="6" max="6" width="20.3984375" customWidth="1"/>
  </cols>
  <sheetData>
    <row r="1" spans="1:6" ht="15" customHeight="1" x14ac:dyDescent="0.45">
      <c r="A1" s="61" t="s">
        <v>188</v>
      </c>
      <c r="B1" s="61"/>
      <c r="C1" s="61"/>
      <c r="D1" s="61"/>
      <c r="E1" s="61"/>
      <c r="F1" s="61"/>
    </row>
    <row r="2" spans="1:6" ht="15" customHeight="1" x14ac:dyDescent="0.45">
      <c r="A2" s="61"/>
      <c r="B2" s="61"/>
      <c r="C2" s="61"/>
      <c r="D2" s="61"/>
      <c r="E2" s="61"/>
      <c r="F2" s="61"/>
    </row>
    <row r="3" spans="1:6" ht="15.75" customHeight="1" x14ac:dyDescent="0.45">
      <c r="A3" s="61"/>
      <c r="B3" s="61"/>
      <c r="C3" s="61"/>
      <c r="D3" s="61"/>
      <c r="E3" s="61"/>
      <c r="F3" s="61"/>
    </row>
    <row r="4" spans="1:6" ht="24" customHeight="1" x14ac:dyDescent="0.45">
      <c r="A4" s="12" t="s">
        <v>19</v>
      </c>
      <c r="B4" s="13" t="s">
        <v>20</v>
      </c>
      <c r="C4" s="14" t="s">
        <v>21</v>
      </c>
      <c r="D4" s="14" t="s">
        <v>22</v>
      </c>
      <c r="E4" s="14" t="s">
        <v>23</v>
      </c>
      <c r="F4" s="14" t="s">
        <v>24</v>
      </c>
    </row>
    <row r="5" spans="1:6" ht="15" customHeight="1" x14ac:dyDescent="0.45">
      <c r="A5" s="15" t="s">
        <v>25</v>
      </c>
      <c r="B5" s="16" t="s">
        <v>26</v>
      </c>
      <c r="C5" s="17"/>
      <c r="D5" s="54">
        <f>IF(A5="","",IFERROR(INDEX(Totals!$D$5:$D$93,MATCH(1,INDEX((Totals!$A$5:$A$93=A5)*(Totals!$B$5:$B$93=B5),0),0)),0))</f>
        <v>0</v>
      </c>
      <c r="E5" s="19">
        <v>2</v>
      </c>
      <c r="F5" s="20">
        <f t="shared" ref="F5:F21" si="0">D5*E5</f>
        <v>0</v>
      </c>
    </row>
    <row r="6" spans="1:6" ht="24" customHeight="1" x14ac:dyDescent="0.45">
      <c r="A6" s="21" t="s">
        <v>27</v>
      </c>
      <c r="B6" s="16" t="s">
        <v>28</v>
      </c>
      <c r="C6" s="17"/>
      <c r="D6" s="54">
        <f>IF(A6="","",IFERROR(INDEX(Totals!$D$5:$D$93,MATCH(1,INDEX((Totals!$A$5:$A$93=A6)*(Totals!$B$5:$B$93=B6),0),0)),0))</f>
        <v>0</v>
      </c>
      <c r="E6" s="19">
        <v>2</v>
      </c>
      <c r="F6" s="20">
        <f t="shared" si="0"/>
        <v>0</v>
      </c>
    </row>
    <row r="7" spans="1:6" ht="24" customHeight="1" x14ac:dyDescent="0.45">
      <c r="A7" s="22" t="s">
        <v>29</v>
      </c>
      <c r="B7" s="23" t="s">
        <v>30</v>
      </c>
      <c r="C7" s="17"/>
      <c r="D7" s="54">
        <f>IF(A7="","",IFERROR(INDEX(Totals!$D$5:$D$93,MATCH(1,INDEX((Totals!$A$5:$A$93=A7)*(Totals!$B$5:$B$93=B7),0),0)),0))</f>
        <v>0</v>
      </c>
      <c r="E7" s="19">
        <v>2</v>
      </c>
      <c r="F7" s="20">
        <f t="shared" si="0"/>
        <v>0</v>
      </c>
    </row>
    <row r="8" spans="1:6" ht="24" customHeight="1" x14ac:dyDescent="0.45">
      <c r="A8" s="22" t="s">
        <v>31</v>
      </c>
      <c r="B8" s="23" t="s">
        <v>32</v>
      </c>
      <c r="C8" s="17"/>
      <c r="D8" s="54">
        <f>IF(A8="","",IFERROR(INDEX(Totals!$D$5:$D$93,MATCH(1,INDEX((Totals!$A$5:$A$93=A8)*(Totals!$B$5:$B$93=B8),0),0)),0))</f>
        <v>0</v>
      </c>
      <c r="E8" s="19">
        <v>2</v>
      </c>
      <c r="F8" s="20">
        <f t="shared" si="0"/>
        <v>0</v>
      </c>
    </row>
    <row r="9" spans="1:6" ht="24" customHeight="1" x14ac:dyDescent="0.45">
      <c r="A9" s="22" t="s">
        <v>33</v>
      </c>
      <c r="B9" s="23" t="s">
        <v>32</v>
      </c>
      <c r="C9" s="17"/>
      <c r="D9" s="54">
        <f>IF(A9="","",IFERROR(INDEX(Totals!$D$5:$D$93,MATCH(1,INDEX((Totals!$A$5:$A$93=A9)*(Totals!$B$5:$B$93=B9),0),0)),0))</f>
        <v>0</v>
      </c>
      <c r="E9" s="19">
        <v>2</v>
      </c>
      <c r="F9" s="20">
        <f t="shared" si="0"/>
        <v>0</v>
      </c>
    </row>
    <row r="10" spans="1:6" ht="15" customHeight="1" x14ac:dyDescent="0.45">
      <c r="A10" s="22" t="s">
        <v>34</v>
      </c>
      <c r="B10" s="23" t="s">
        <v>35</v>
      </c>
      <c r="C10" s="17"/>
      <c r="D10" s="54">
        <f>IF(A10="","",IFERROR(INDEX(Totals!$D$5:$D$93,MATCH(1,INDEX((Totals!$A$5:$A$93=A10)*(Totals!$B$5:$B$93=B10),0),0)),0))</f>
        <v>0</v>
      </c>
      <c r="E10" s="19">
        <v>2</v>
      </c>
      <c r="F10" s="20">
        <f t="shared" si="0"/>
        <v>0</v>
      </c>
    </row>
    <row r="11" spans="1:6" ht="15" customHeight="1" x14ac:dyDescent="0.45">
      <c r="A11" s="22" t="s">
        <v>36</v>
      </c>
      <c r="B11" s="23" t="s">
        <v>37</v>
      </c>
      <c r="C11" s="17"/>
      <c r="D11" s="54">
        <f>IF(A11="","",IFERROR(INDEX(Totals!$D$5:$D$93,MATCH(1,INDEX((Totals!$A$5:$A$93=A11)*(Totals!$B$5:$B$93=B11),0),0)),0))</f>
        <v>0</v>
      </c>
      <c r="E11" s="19">
        <v>2</v>
      </c>
      <c r="F11" s="20">
        <f t="shared" si="0"/>
        <v>0</v>
      </c>
    </row>
    <row r="12" spans="1:6" ht="15" customHeight="1" x14ac:dyDescent="0.45">
      <c r="A12" s="22" t="s">
        <v>38</v>
      </c>
      <c r="B12" s="23" t="s">
        <v>39</v>
      </c>
      <c r="C12" s="17"/>
      <c r="D12" s="54">
        <f>IF(A12="","",IFERROR(INDEX(Totals!$D$5:$D$93,MATCH(1,INDEX((Totals!$A$5:$A$93=A12)*(Totals!$B$5:$B$93=B12),0),0)),0))</f>
        <v>0</v>
      </c>
      <c r="E12" s="19">
        <v>2</v>
      </c>
      <c r="F12" s="20">
        <f t="shared" si="0"/>
        <v>0</v>
      </c>
    </row>
    <row r="13" spans="1:6" ht="15" customHeight="1" x14ac:dyDescent="0.45">
      <c r="A13" s="22" t="s">
        <v>40</v>
      </c>
      <c r="B13" s="23" t="s">
        <v>41</v>
      </c>
      <c r="C13" s="17"/>
      <c r="D13" s="54">
        <f>IF(A13="","",IFERROR(INDEX(Totals!$D$5:$D$93,MATCH(1,INDEX((Totals!$A$5:$A$93=A13)*(Totals!$B$5:$B$93=B13),0),0)),0))</f>
        <v>0</v>
      </c>
      <c r="E13" s="19">
        <v>2</v>
      </c>
      <c r="F13" s="20">
        <f t="shared" si="0"/>
        <v>0</v>
      </c>
    </row>
    <row r="14" spans="1:6" ht="24" customHeight="1" x14ac:dyDescent="0.45">
      <c r="A14" s="22" t="s">
        <v>42</v>
      </c>
      <c r="B14" s="23" t="s">
        <v>43</v>
      </c>
      <c r="C14" s="17"/>
      <c r="D14" s="54">
        <f>IF(A14="","",IFERROR(INDEX(Totals!$D$5:$D$93,MATCH(1,INDEX((Totals!$A$5:$A$93=A14)*(Totals!$B$5:$B$93=B14),0),0)),0))</f>
        <v>0</v>
      </c>
      <c r="E14" s="19">
        <v>2</v>
      </c>
      <c r="F14" s="20">
        <f t="shared" si="0"/>
        <v>0</v>
      </c>
    </row>
    <row r="15" spans="1:6" ht="15" customHeight="1" x14ac:dyDescent="0.45">
      <c r="A15" s="22" t="s">
        <v>44</v>
      </c>
      <c r="B15" s="23" t="s">
        <v>45</v>
      </c>
      <c r="C15" s="17">
        <v>60</v>
      </c>
      <c r="D15" s="54">
        <f>IF(A15="","",IFERROR(INDEX(Totals!$D$5:$D$93,MATCH(1,INDEX((Totals!$A$5:$A$93=A15)*(Totals!$B$5:$B$93=B15),0),0)),0))</f>
        <v>0</v>
      </c>
      <c r="E15" s="19">
        <v>2</v>
      </c>
      <c r="F15" s="20">
        <f t="shared" si="0"/>
        <v>0</v>
      </c>
    </row>
    <row r="16" spans="1:6" ht="24" customHeight="1" x14ac:dyDescent="0.45">
      <c r="A16" s="22" t="s">
        <v>46</v>
      </c>
      <c r="B16" s="23" t="s">
        <v>47</v>
      </c>
      <c r="C16" s="17"/>
      <c r="D16" s="54">
        <f>IF(A16="","",IFERROR(INDEX(Totals!$D$5:$D$93,MATCH(1,INDEX((Totals!$A$5:$A$93=A16)*(Totals!$B$5:$B$93=B16),0),0)),0))</f>
        <v>0</v>
      </c>
      <c r="E16" s="19">
        <v>2</v>
      </c>
      <c r="F16" s="20">
        <f t="shared" si="0"/>
        <v>0</v>
      </c>
    </row>
    <row r="17" spans="1:6" ht="15" customHeight="1" x14ac:dyDescent="0.45">
      <c r="A17" s="22" t="s">
        <v>48</v>
      </c>
      <c r="B17" s="23" t="s">
        <v>49</v>
      </c>
      <c r="C17" s="17">
        <v>60</v>
      </c>
      <c r="D17" s="54">
        <f>IF(A17="","",IFERROR(INDEX(Totals!$D$5:$D$93,MATCH(1,INDEX((Totals!$A$5:$A$93=A17)*(Totals!$B$5:$B$93=B17),0),0)),0))</f>
        <v>0</v>
      </c>
      <c r="E17" s="19">
        <v>2</v>
      </c>
      <c r="F17" s="20">
        <f t="shared" si="0"/>
        <v>0</v>
      </c>
    </row>
    <row r="18" spans="1:6" ht="24" customHeight="1" x14ac:dyDescent="0.45">
      <c r="A18" s="22" t="s">
        <v>50</v>
      </c>
      <c r="B18" s="23" t="s">
        <v>51</v>
      </c>
      <c r="C18" s="17"/>
      <c r="D18" s="54">
        <f>IF(A18="","",IFERROR(INDEX(Totals!$D$5:$D$93,MATCH(1,INDEX((Totals!$A$5:$A$93=A18)*(Totals!$B$5:$B$93=B18),0),0)),0))</f>
        <v>0</v>
      </c>
      <c r="E18" s="19">
        <v>2</v>
      </c>
      <c r="F18" s="20">
        <f t="shared" si="0"/>
        <v>0</v>
      </c>
    </row>
    <row r="19" spans="1:6" ht="15" customHeight="1" x14ac:dyDescent="0.45">
      <c r="A19" s="24" t="s">
        <v>52</v>
      </c>
      <c r="B19" s="25" t="s">
        <v>53</v>
      </c>
      <c r="C19" s="17"/>
      <c r="D19" s="54">
        <f>IF(A19="","",IFERROR(INDEX(Totals!$D$5:$D$93,MATCH(1,INDEX((Totals!$A$5:$A$93=A19)*(Totals!$B$5:$B$93=B19),0),0)),0))</f>
        <v>0</v>
      </c>
      <c r="E19" s="19">
        <v>4</v>
      </c>
      <c r="F19" s="20">
        <f t="shared" si="0"/>
        <v>0</v>
      </c>
    </row>
    <row r="20" spans="1:6" ht="15" customHeight="1" x14ac:dyDescent="0.45">
      <c r="A20" s="24" t="s">
        <v>54</v>
      </c>
      <c r="B20" s="26" t="s">
        <v>55</v>
      </c>
      <c r="C20" s="17"/>
      <c r="D20" s="54">
        <f>IF(A20="","",IFERROR(INDEX(Totals!$D$5:$D$93,MATCH(1,INDEX((Totals!$A$5:$A$93=A20)*(Totals!$B$5:$B$93=B20),0),0)),0))</f>
        <v>0</v>
      </c>
      <c r="E20" s="19">
        <v>2</v>
      </c>
      <c r="F20" s="20">
        <f t="shared" si="0"/>
        <v>0</v>
      </c>
    </row>
    <row r="21" spans="1:6" ht="15" customHeight="1" x14ac:dyDescent="0.45">
      <c r="A21" s="39" t="s">
        <v>56</v>
      </c>
      <c r="B21" s="40" t="s">
        <v>57</v>
      </c>
      <c r="C21" s="17"/>
      <c r="D21" s="54">
        <f>IF(A21="","",IFERROR(INDEX(Totals!$D$5:$D$93,MATCH(1,INDEX((Totals!$A$5:$A$93=A21)*(Totals!$B$5:$B$93=B21),0),0)),0))</f>
        <v>0</v>
      </c>
      <c r="E21" s="19">
        <v>2</v>
      </c>
      <c r="F21" s="20">
        <f t="shared" si="0"/>
        <v>0</v>
      </c>
    </row>
    <row r="22" spans="1:6" ht="24.75" customHeight="1" x14ac:dyDescent="0.45">
      <c r="A22" s="41" t="s">
        <v>178</v>
      </c>
      <c r="B22" s="42" t="s">
        <v>179</v>
      </c>
      <c r="C22" s="43"/>
      <c r="D22" s="54">
        <f>IF(A22="","",IFERROR(INDEX(Totals!$D$5:$D$93,MATCH(1,INDEX((Totals!$A$5:$A$93=A22)*(Totals!$B$5:$B$93=B22),0),0)),0))</f>
        <v>0</v>
      </c>
      <c r="E22" s="43"/>
      <c r="F22" s="45" t="str">
        <f>IF(OR(D22="",E22=""),"",D22*E22)</f>
        <v/>
      </c>
    </row>
    <row r="23" spans="1:6" ht="15" customHeight="1" x14ac:dyDescent="0.45">
      <c r="A23" s="41" t="s">
        <v>178</v>
      </c>
      <c r="B23" s="46" t="s">
        <v>180</v>
      </c>
      <c r="C23" s="43"/>
      <c r="D23" s="54">
        <f>IF(A23="","",IFERROR(INDEX(Totals!$D$5:$D$93,MATCH(1,INDEX((Totals!$A$5:$A$93=A23)*(Totals!$B$5:$B$93=B23),0),0)),0))</f>
        <v>0</v>
      </c>
      <c r="E23" s="43"/>
      <c r="F23" s="45" t="str">
        <f>IF(OR(D23="",E23=""),"",D23*E23)</f>
        <v/>
      </c>
    </row>
    <row r="24" spans="1:6" ht="15" customHeight="1" x14ac:dyDescent="0.45">
      <c r="A24" s="41" t="s">
        <v>178</v>
      </c>
      <c r="B24" s="46" t="s">
        <v>181</v>
      </c>
      <c r="C24" s="43"/>
      <c r="D24" s="54">
        <f>IF(A24="","",IFERROR(INDEX(Totals!$D$5:$D$93,MATCH(1,INDEX((Totals!$A$5:$A$93=A24)*(Totals!$B$5:$B$93=B24),0),0)),0))</f>
        <v>0</v>
      </c>
      <c r="E24" s="43"/>
      <c r="F24" s="45" t="str">
        <f>IF(OR(D24="",E24=""),"",D24*E24)</f>
        <v/>
      </c>
    </row>
    <row r="25" spans="1:6" ht="15" customHeight="1" x14ac:dyDescent="0.45">
      <c r="A25" s="47"/>
      <c r="B25" s="48"/>
      <c r="C25" s="49"/>
      <c r="D25" s="49"/>
      <c r="E25" s="49"/>
      <c r="F25" s="49"/>
    </row>
    <row r="26" spans="1:6" ht="15" customHeight="1" x14ac:dyDescent="0.45">
      <c r="A26" s="47"/>
      <c r="B26" s="48"/>
      <c r="C26" s="49"/>
      <c r="D26" t="s">
        <v>182</v>
      </c>
      <c r="F26" s="50">
        <f>SUM(F5:F21)</f>
        <v>0</v>
      </c>
    </row>
    <row r="27" spans="1:6" ht="15" customHeight="1" x14ac:dyDescent="0.45">
      <c r="A27" s="47"/>
      <c r="B27" s="48"/>
      <c r="C27" s="49"/>
      <c r="D27" t="s">
        <v>183</v>
      </c>
      <c r="E27" s="51"/>
      <c r="F27" s="50">
        <f>SUM(F22:F24)</f>
        <v>0</v>
      </c>
    </row>
    <row r="28" spans="1:6" ht="15" customHeight="1" x14ac:dyDescent="0.45">
      <c r="A28" s="47"/>
      <c r="B28" s="48"/>
      <c r="C28" s="49"/>
      <c r="D28" s="52" t="s">
        <v>184</v>
      </c>
      <c r="E28" s="52"/>
      <c r="F28" s="53">
        <f>SUM(F26:F27)</f>
        <v>0</v>
      </c>
    </row>
  </sheetData>
  <sheetProtection algorithmName="SHA-512" hashValue="Ar8gBYJ05wK7KXNz2ln6gTNX38BxDayO+k3XqCYrC+hU/DlPsmsKtjmkegn6vytK/U87b9jyFmbHsdyeIFkqjw==" saltValue="/dkwab+eP7ebqrNM305NOQ==" spinCount="100000" sheet="1" objects="1" scenarios="1" selectLockedCells="1" selectUnlockedCells="1"/>
  <mergeCells count="1">
    <mergeCell ref="A1:F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Vendor Info</vt:lpstr>
      <vt:lpstr>Totals</vt:lpstr>
      <vt:lpstr>Ag Barn</vt:lpstr>
      <vt:lpstr>Memorial Pathway Academy</vt:lpstr>
      <vt:lpstr>New Network Operations Center</vt:lpstr>
      <vt:lpstr>Walnut Glen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Exploring Series</dc:creator>
  <dc:description/>
  <cp:lastModifiedBy>Russell Neal</cp:lastModifiedBy>
  <cp:revision>0</cp:revision>
  <dcterms:created xsi:type="dcterms:W3CDTF">2023-06-06T17:19:24Z</dcterms:created>
  <dcterms:modified xsi:type="dcterms:W3CDTF">2026-10-09T20:07:13Z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0x01010071DE96052E97FF4E86D8B81A4655A6F3</vt:lpwstr>
  </property>
  <property fmtid="{D5CDD505-2E9C-101B-9397-08002B2CF9AE}" pid="3" name="MediaServiceImageTags">
    <vt:lpwstr/>
  </property>
</Properties>
</file>