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osceolak12.sharepoint.com/sites/SDOC-ErateCentral/Shared Documents/General/"/>
    </mc:Choice>
  </mc:AlternateContent>
  <xr:revisionPtr revIDLastSave="635" documentId="8_{AEBED47B-C64E-47F5-BB42-5B77DE30E329}" xr6:coauthVersionLast="47" xr6:coauthVersionMax="47" xr10:uidLastSave="{4A8D12A4-D181-451D-8D10-B06356A73E15}"/>
  <bookViews>
    <workbookView xWindow="28680" yWindow="-120" windowWidth="29040" windowHeight="15720" tabRatio="833" xr2:uid="{00000000-000D-0000-FFFF-FFFF00000000}"/>
  </bookViews>
  <sheets>
    <sheet name="1. Internet Access and DDoS" sheetId="17" r:id="rId1"/>
    <sheet name="2. Leased-Lit Fiber (LLF) " sheetId="15" r:id="rId2"/>
    <sheet name="2. Leased-Dark Fiber (LDF) " sheetId="12" r:id="rId3"/>
  </sheets>
  <definedNames>
    <definedName name="_xlnm._FilterDatabase" localSheetId="2" hidden="1">'2. Leased-Dark Fiber (LDF) '!$C$20:$V$20</definedName>
    <definedName name="_xlnm._FilterDatabase" localSheetId="1" hidden="1">'2. Leased-Lit Fiber (LLF) '!$C$21:$AD$97</definedName>
    <definedName name="_xlnm.Print_Titles" localSheetId="1">'2. Leased-Lit Fiber (LLF) '!$C:$K,'2. Leased-Lit Fiber (LLF) '!$1:$21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2" i="12" l="1"/>
  <c r="S22" i="12"/>
  <c r="T22" i="12" s="1"/>
  <c r="R23" i="12"/>
  <c r="S23" i="12"/>
  <c r="T23" i="12" s="1"/>
  <c r="R24" i="12"/>
  <c r="S24" i="12"/>
  <c r="T24" i="12"/>
  <c r="U24" i="12"/>
  <c r="R25" i="12"/>
  <c r="S25" i="12"/>
  <c r="T25" i="12"/>
  <c r="U25" i="12"/>
  <c r="R26" i="12"/>
  <c r="S26" i="12"/>
  <c r="T26" i="12"/>
  <c r="U26" i="12"/>
  <c r="R27" i="12"/>
  <c r="S27" i="12"/>
  <c r="T27" i="12"/>
  <c r="U27" i="12"/>
  <c r="R28" i="12"/>
  <c r="S28" i="12"/>
  <c r="T28" i="12"/>
  <c r="U28" i="12"/>
  <c r="R29" i="12"/>
  <c r="S29" i="12"/>
  <c r="U29" i="12" s="1"/>
  <c r="T29" i="12"/>
  <c r="R30" i="12"/>
  <c r="S30" i="12"/>
  <c r="T30" i="12"/>
  <c r="U30" i="12"/>
  <c r="R31" i="12"/>
  <c r="S31" i="12"/>
  <c r="T31" i="12"/>
  <c r="U31" i="12"/>
  <c r="R32" i="12"/>
  <c r="S32" i="12"/>
  <c r="T32" i="12"/>
  <c r="U32" i="12"/>
  <c r="R33" i="12"/>
  <c r="S33" i="12"/>
  <c r="T33" i="12" s="1"/>
  <c r="R34" i="12"/>
  <c r="S34" i="12"/>
  <c r="T34" i="12"/>
  <c r="U34" i="12" s="1"/>
  <c r="R35" i="12"/>
  <c r="S35" i="12"/>
  <c r="T35" i="12"/>
  <c r="U35" i="12"/>
  <c r="R36" i="12"/>
  <c r="S36" i="12"/>
  <c r="T36" i="12"/>
  <c r="U36" i="12"/>
  <c r="R37" i="12"/>
  <c r="S37" i="12"/>
  <c r="T37" i="12"/>
  <c r="U37" i="12"/>
  <c r="R38" i="12"/>
  <c r="S38" i="12"/>
  <c r="T38" i="12"/>
  <c r="U38" i="12"/>
  <c r="R39" i="12"/>
  <c r="S39" i="12"/>
  <c r="T39" i="12"/>
  <c r="U39" i="12"/>
  <c r="R40" i="12"/>
  <c r="S40" i="12"/>
  <c r="U40" i="12" s="1"/>
  <c r="T40" i="12"/>
  <c r="R41" i="12"/>
  <c r="S41" i="12"/>
  <c r="T41" i="12"/>
  <c r="U41" i="12"/>
  <c r="R42" i="12"/>
  <c r="S42" i="12"/>
  <c r="T42" i="12"/>
  <c r="U42" i="12"/>
  <c r="R43" i="12"/>
  <c r="S43" i="12"/>
  <c r="T43" i="12"/>
  <c r="U43" i="12"/>
  <c r="R44" i="12"/>
  <c r="S44" i="12"/>
  <c r="T44" i="12" s="1"/>
  <c r="R45" i="12"/>
  <c r="S45" i="12"/>
  <c r="T45" i="12"/>
  <c r="U45" i="12" s="1"/>
  <c r="R46" i="12"/>
  <c r="S46" i="12"/>
  <c r="T46" i="12"/>
  <c r="U46" i="12"/>
  <c r="R47" i="12"/>
  <c r="S47" i="12"/>
  <c r="T47" i="12"/>
  <c r="U47" i="12"/>
  <c r="R48" i="12"/>
  <c r="S48" i="12"/>
  <c r="T48" i="12"/>
  <c r="U48" i="12"/>
  <c r="R49" i="12"/>
  <c r="S49" i="12"/>
  <c r="T49" i="12"/>
  <c r="U49" i="12"/>
  <c r="R50" i="12"/>
  <c r="S50" i="12"/>
  <c r="T50" i="12"/>
  <c r="U50" i="12"/>
  <c r="R51" i="12"/>
  <c r="S51" i="12"/>
  <c r="U51" i="12" s="1"/>
  <c r="T51" i="12"/>
  <c r="R52" i="12"/>
  <c r="S52" i="12"/>
  <c r="T52" i="12"/>
  <c r="U52" i="12"/>
  <c r="R53" i="12"/>
  <c r="S53" i="12"/>
  <c r="T53" i="12"/>
  <c r="U53" i="12"/>
  <c r="R54" i="12"/>
  <c r="S54" i="12"/>
  <c r="T54" i="12"/>
  <c r="U54" i="12"/>
  <c r="R55" i="12"/>
  <c r="S55" i="12"/>
  <c r="T55" i="12" s="1"/>
  <c r="R56" i="12"/>
  <c r="S56" i="12"/>
  <c r="T56" i="12"/>
  <c r="U56" i="12"/>
  <c r="R57" i="12"/>
  <c r="S57" i="12"/>
  <c r="T57" i="12"/>
  <c r="U57" i="12"/>
  <c r="R58" i="12"/>
  <c r="S58" i="12"/>
  <c r="T58" i="12"/>
  <c r="U58" i="12"/>
  <c r="R59" i="12"/>
  <c r="S59" i="12"/>
  <c r="T59" i="12"/>
  <c r="U59" i="12"/>
  <c r="R60" i="12"/>
  <c r="S60" i="12"/>
  <c r="T60" i="12"/>
  <c r="U60" i="12"/>
  <c r="R61" i="12"/>
  <c r="S61" i="12"/>
  <c r="T61" i="12"/>
  <c r="U61" i="12"/>
  <c r="R62" i="12"/>
  <c r="S62" i="12"/>
  <c r="U62" i="12" s="1"/>
  <c r="T62" i="12"/>
  <c r="R63" i="12"/>
  <c r="S63" i="12"/>
  <c r="T63" i="12"/>
  <c r="U63" i="12"/>
  <c r="R64" i="12"/>
  <c r="S64" i="12"/>
  <c r="T64" i="12"/>
  <c r="U64" i="12"/>
  <c r="R65" i="12"/>
  <c r="S65" i="12"/>
  <c r="T65" i="12"/>
  <c r="U65" i="12"/>
  <c r="R66" i="12"/>
  <c r="S66" i="12"/>
  <c r="T66" i="12" s="1"/>
  <c r="R67" i="12"/>
  <c r="S67" i="12"/>
  <c r="T67" i="12"/>
  <c r="U67" i="12"/>
  <c r="R68" i="12"/>
  <c r="S68" i="12"/>
  <c r="T68" i="12"/>
  <c r="U68" i="12"/>
  <c r="R69" i="12"/>
  <c r="S69" i="12"/>
  <c r="T69" i="12"/>
  <c r="U69" i="12"/>
  <c r="R70" i="12"/>
  <c r="S70" i="12"/>
  <c r="T70" i="12"/>
  <c r="U70" i="12"/>
  <c r="R71" i="12"/>
  <c r="S71" i="12"/>
  <c r="T71" i="12"/>
  <c r="U71" i="12"/>
  <c r="R72" i="12"/>
  <c r="S72" i="12"/>
  <c r="T72" i="12"/>
  <c r="U72" i="12"/>
  <c r="R73" i="12"/>
  <c r="S73" i="12"/>
  <c r="U73" i="12" s="1"/>
  <c r="T73" i="12"/>
  <c r="R74" i="12"/>
  <c r="S74" i="12"/>
  <c r="T74" i="12"/>
  <c r="U74" i="12"/>
  <c r="R75" i="12"/>
  <c r="S75" i="12"/>
  <c r="T75" i="12"/>
  <c r="U75" i="12"/>
  <c r="R76" i="12"/>
  <c r="S76" i="12"/>
  <c r="T76" i="12"/>
  <c r="U76" i="12"/>
  <c r="R77" i="12"/>
  <c r="S77" i="12"/>
  <c r="T77" i="12" s="1"/>
  <c r="R78" i="12"/>
  <c r="S78" i="12"/>
  <c r="T78" i="12"/>
  <c r="U78" i="12"/>
  <c r="R79" i="12"/>
  <c r="S79" i="12"/>
  <c r="T79" i="12"/>
  <c r="U79" i="12"/>
  <c r="R80" i="12"/>
  <c r="S80" i="12"/>
  <c r="T80" i="12"/>
  <c r="U80" i="12"/>
  <c r="R81" i="12"/>
  <c r="S81" i="12"/>
  <c r="T81" i="12"/>
  <c r="U81" i="12"/>
  <c r="R82" i="12"/>
  <c r="S82" i="12"/>
  <c r="T82" i="12"/>
  <c r="U82" i="12"/>
  <c r="R83" i="12"/>
  <c r="S83" i="12"/>
  <c r="T83" i="12"/>
  <c r="U83" i="12"/>
  <c r="R84" i="12"/>
  <c r="S84" i="12"/>
  <c r="U84" i="12" s="1"/>
  <c r="T84" i="12"/>
  <c r="R85" i="12"/>
  <c r="S85" i="12"/>
  <c r="T85" i="12"/>
  <c r="U85" i="12"/>
  <c r="R86" i="12"/>
  <c r="S86" i="12"/>
  <c r="T86" i="12"/>
  <c r="U86" i="12"/>
  <c r="R87" i="12"/>
  <c r="S87" i="12"/>
  <c r="T87" i="12"/>
  <c r="U87" i="12"/>
  <c r="R88" i="12"/>
  <c r="S88" i="12"/>
  <c r="T88" i="12" s="1"/>
  <c r="R89" i="12"/>
  <c r="S89" i="12"/>
  <c r="T89" i="12"/>
  <c r="U89" i="12"/>
  <c r="R90" i="12"/>
  <c r="S90" i="12"/>
  <c r="T90" i="12"/>
  <c r="U90" i="12"/>
  <c r="R91" i="12"/>
  <c r="S91" i="12"/>
  <c r="T91" i="12"/>
  <c r="U91" i="12"/>
  <c r="R92" i="12"/>
  <c r="S92" i="12"/>
  <c r="T92" i="12"/>
  <c r="U92" i="12"/>
  <c r="R93" i="12"/>
  <c r="S93" i="12"/>
  <c r="T93" i="12"/>
  <c r="U93" i="12"/>
  <c r="R94" i="12"/>
  <c r="S94" i="12"/>
  <c r="T94" i="12"/>
  <c r="U94" i="12"/>
  <c r="R95" i="12"/>
  <c r="S95" i="12"/>
  <c r="U95" i="12" s="1"/>
  <c r="T95" i="12"/>
  <c r="R96" i="12"/>
  <c r="S96" i="12"/>
  <c r="T96" i="12"/>
  <c r="U96" i="12"/>
  <c r="S21" i="12"/>
  <c r="T21" i="12" s="1"/>
  <c r="R21" i="12"/>
  <c r="Z22" i="15"/>
  <c r="BN23" i="15"/>
  <c r="BO23" i="15"/>
  <c r="BP23" i="15" s="1"/>
  <c r="BN24" i="15"/>
  <c r="BO24" i="15"/>
  <c r="BP24" i="15"/>
  <c r="BQ24" i="15"/>
  <c r="BN25" i="15"/>
  <c r="BO25" i="15"/>
  <c r="BP25" i="15"/>
  <c r="BQ25" i="15"/>
  <c r="BN26" i="15"/>
  <c r="BO26" i="15"/>
  <c r="BQ26" i="15" s="1"/>
  <c r="BP26" i="15"/>
  <c r="BN27" i="15"/>
  <c r="BO27" i="15"/>
  <c r="BP27" i="15"/>
  <c r="BQ27" i="15"/>
  <c r="BN28" i="15"/>
  <c r="BO28" i="15"/>
  <c r="BP28" i="15" s="1"/>
  <c r="BN29" i="15"/>
  <c r="BO29" i="15"/>
  <c r="BP29" i="15"/>
  <c r="BQ29" i="15"/>
  <c r="BN30" i="15"/>
  <c r="BO30" i="15"/>
  <c r="BP30" i="15" s="1"/>
  <c r="BN31" i="15"/>
  <c r="BO31" i="15"/>
  <c r="BP31" i="15"/>
  <c r="BQ31" i="15"/>
  <c r="BN32" i="15"/>
  <c r="BO32" i="15"/>
  <c r="BP32" i="15"/>
  <c r="BQ32" i="15"/>
  <c r="BN33" i="15"/>
  <c r="BO33" i="15"/>
  <c r="BP33" i="15"/>
  <c r="BQ33" i="15"/>
  <c r="BN34" i="15"/>
  <c r="BO34" i="15"/>
  <c r="BP34" i="15" s="1"/>
  <c r="BN35" i="15"/>
  <c r="BO35" i="15"/>
  <c r="BP35" i="15"/>
  <c r="BQ35" i="15"/>
  <c r="BN36" i="15"/>
  <c r="BO36" i="15"/>
  <c r="BP36" i="15"/>
  <c r="BQ36" i="15"/>
  <c r="BN37" i="15"/>
  <c r="BO37" i="15"/>
  <c r="BQ37" i="15" s="1"/>
  <c r="BP37" i="15"/>
  <c r="BN38" i="15"/>
  <c r="BO38" i="15"/>
  <c r="BP38" i="15"/>
  <c r="BQ38" i="15"/>
  <c r="BN39" i="15"/>
  <c r="BO39" i="15"/>
  <c r="BP39" i="15" s="1"/>
  <c r="BN40" i="15"/>
  <c r="BO40" i="15"/>
  <c r="BP40" i="15"/>
  <c r="BQ40" i="15"/>
  <c r="BN41" i="15"/>
  <c r="BO41" i="15"/>
  <c r="BQ41" i="15" s="1"/>
  <c r="BP41" i="15"/>
  <c r="BN42" i="15"/>
  <c r="BO42" i="15"/>
  <c r="BP42" i="15"/>
  <c r="BQ42" i="15"/>
  <c r="BN43" i="15"/>
  <c r="BO43" i="15"/>
  <c r="BP43" i="15"/>
  <c r="BQ43" i="15"/>
  <c r="BN44" i="15"/>
  <c r="BO44" i="15"/>
  <c r="BP44" i="15"/>
  <c r="BQ44" i="15"/>
  <c r="BN45" i="15"/>
  <c r="BO45" i="15"/>
  <c r="BP45" i="15" s="1"/>
  <c r="BN46" i="15"/>
  <c r="BO46" i="15"/>
  <c r="BP46" i="15"/>
  <c r="BQ46" i="15"/>
  <c r="BN47" i="15"/>
  <c r="BO47" i="15"/>
  <c r="BP47" i="15"/>
  <c r="BQ47" i="15"/>
  <c r="BN48" i="15"/>
  <c r="BO48" i="15"/>
  <c r="BQ48" i="15" s="1"/>
  <c r="BP48" i="15"/>
  <c r="BN49" i="15"/>
  <c r="BO49" i="15"/>
  <c r="BP49" i="15"/>
  <c r="BQ49" i="15"/>
  <c r="BN50" i="15"/>
  <c r="BO50" i="15"/>
  <c r="BP50" i="15" s="1"/>
  <c r="BN51" i="15"/>
  <c r="BO51" i="15"/>
  <c r="BP51" i="15"/>
  <c r="BQ51" i="15"/>
  <c r="BN52" i="15"/>
  <c r="BO52" i="15"/>
  <c r="BQ52" i="15" s="1"/>
  <c r="BP52" i="15"/>
  <c r="BN53" i="15"/>
  <c r="BO53" i="15"/>
  <c r="BP53" i="15"/>
  <c r="BQ53" i="15"/>
  <c r="BN54" i="15"/>
  <c r="BO54" i="15"/>
  <c r="BP54" i="15"/>
  <c r="BQ54" i="15"/>
  <c r="BN55" i="15"/>
  <c r="BO55" i="15"/>
  <c r="BP55" i="15"/>
  <c r="BQ55" i="15"/>
  <c r="BN56" i="15"/>
  <c r="BO56" i="15"/>
  <c r="BP56" i="15" s="1"/>
  <c r="BN57" i="15"/>
  <c r="BO57" i="15"/>
  <c r="BP57" i="15"/>
  <c r="BQ57" i="15"/>
  <c r="BN58" i="15"/>
  <c r="BO58" i="15"/>
  <c r="BP58" i="15"/>
  <c r="BQ58" i="15"/>
  <c r="BN59" i="15"/>
  <c r="BO59" i="15"/>
  <c r="BQ59" i="15" s="1"/>
  <c r="BP59" i="15"/>
  <c r="BN60" i="15"/>
  <c r="BO60" i="15"/>
  <c r="BP60" i="15"/>
  <c r="BQ60" i="15"/>
  <c r="BN61" i="15"/>
  <c r="BO61" i="15"/>
  <c r="BP61" i="15" s="1"/>
  <c r="BN62" i="15"/>
  <c r="BO62" i="15"/>
  <c r="BP62" i="15"/>
  <c r="BQ62" i="15"/>
  <c r="BN63" i="15"/>
  <c r="BO63" i="15"/>
  <c r="BQ63" i="15" s="1"/>
  <c r="BP63" i="15"/>
  <c r="BN64" i="15"/>
  <c r="BO64" i="15"/>
  <c r="BP64" i="15"/>
  <c r="BQ64" i="15"/>
  <c r="BN65" i="15"/>
  <c r="BO65" i="15"/>
  <c r="BP65" i="15"/>
  <c r="BQ65" i="15"/>
  <c r="BN66" i="15"/>
  <c r="BO66" i="15"/>
  <c r="BP66" i="15"/>
  <c r="BQ66" i="15"/>
  <c r="BN67" i="15"/>
  <c r="BO67" i="15"/>
  <c r="BQ67" i="15" s="1"/>
  <c r="BP67" i="15"/>
  <c r="BN68" i="15"/>
  <c r="BO68" i="15"/>
  <c r="BP68" i="15"/>
  <c r="BQ68" i="15"/>
  <c r="BN69" i="15"/>
  <c r="BO69" i="15"/>
  <c r="BP69" i="15"/>
  <c r="BQ69" i="15"/>
  <c r="BN70" i="15"/>
  <c r="BO70" i="15"/>
  <c r="BQ70" i="15" s="1"/>
  <c r="BP70" i="15"/>
  <c r="BN71" i="15"/>
  <c r="BO71" i="15"/>
  <c r="BP71" i="15"/>
  <c r="BQ71" i="15"/>
  <c r="BN72" i="15"/>
  <c r="BO72" i="15"/>
  <c r="BP72" i="15" s="1"/>
  <c r="BN73" i="15"/>
  <c r="BO73" i="15"/>
  <c r="BP73" i="15"/>
  <c r="BQ73" i="15"/>
  <c r="BN74" i="15"/>
  <c r="BO74" i="15"/>
  <c r="BQ74" i="15" s="1"/>
  <c r="BP74" i="15"/>
  <c r="BN75" i="15"/>
  <c r="BO75" i="15"/>
  <c r="BP75" i="15"/>
  <c r="BQ75" i="15"/>
  <c r="BN76" i="15"/>
  <c r="BO76" i="15"/>
  <c r="BP76" i="15"/>
  <c r="BQ76" i="15"/>
  <c r="BN77" i="15"/>
  <c r="BO77" i="15"/>
  <c r="BP77" i="15"/>
  <c r="BQ77" i="15"/>
  <c r="BN78" i="15"/>
  <c r="BO78" i="15"/>
  <c r="BQ78" i="15" s="1"/>
  <c r="BP78" i="15"/>
  <c r="BN79" i="15"/>
  <c r="BO79" i="15"/>
  <c r="BP79" i="15"/>
  <c r="BQ79" i="15"/>
  <c r="BN80" i="15"/>
  <c r="BO80" i="15"/>
  <c r="BP80" i="15"/>
  <c r="BQ80" i="15"/>
  <c r="BN81" i="15"/>
  <c r="BO81" i="15"/>
  <c r="BQ81" i="15" s="1"/>
  <c r="BP81" i="15"/>
  <c r="BN82" i="15"/>
  <c r="BO82" i="15"/>
  <c r="BP82" i="15"/>
  <c r="BQ82" i="15"/>
  <c r="BN83" i="15"/>
  <c r="BO83" i="15"/>
  <c r="BP83" i="15" s="1"/>
  <c r="BN84" i="15"/>
  <c r="BO84" i="15"/>
  <c r="BP84" i="15"/>
  <c r="BQ84" i="15"/>
  <c r="BN85" i="15"/>
  <c r="BO85" i="15"/>
  <c r="BP85" i="15" s="1"/>
  <c r="BN86" i="15"/>
  <c r="BO86" i="15"/>
  <c r="BP86" i="15"/>
  <c r="BQ86" i="15"/>
  <c r="BN87" i="15"/>
  <c r="BO87" i="15"/>
  <c r="BP87" i="15"/>
  <c r="BQ87" i="15"/>
  <c r="BN88" i="15"/>
  <c r="BO88" i="15"/>
  <c r="BP88" i="15"/>
  <c r="BQ88" i="15"/>
  <c r="BN89" i="15"/>
  <c r="BO89" i="15"/>
  <c r="BQ89" i="15" s="1"/>
  <c r="BP89" i="15"/>
  <c r="BN90" i="15"/>
  <c r="BO90" i="15"/>
  <c r="BP90" i="15"/>
  <c r="BQ90" i="15"/>
  <c r="BN91" i="15"/>
  <c r="BO91" i="15"/>
  <c r="BP91" i="15"/>
  <c r="BQ91" i="15"/>
  <c r="BN92" i="15"/>
  <c r="BO92" i="15"/>
  <c r="BQ92" i="15" s="1"/>
  <c r="BP92" i="15"/>
  <c r="BN93" i="15"/>
  <c r="BO93" i="15"/>
  <c r="BP93" i="15"/>
  <c r="BQ93" i="15"/>
  <c r="BN94" i="15"/>
  <c r="BO94" i="15"/>
  <c r="BP94" i="15" s="1"/>
  <c r="BN95" i="15"/>
  <c r="BO95" i="15"/>
  <c r="BP95" i="15"/>
  <c r="BQ95" i="15"/>
  <c r="BN96" i="15"/>
  <c r="BO96" i="15"/>
  <c r="BP96" i="15" s="1"/>
  <c r="BN97" i="15"/>
  <c r="BO97" i="15"/>
  <c r="BP97" i="15"/>
  <c r="BQ97" i="15"/>
  <c r="BO22" i="15"/>
  <c r="BQ22" i="15" s="1"/>
  <c r="BN22" i="15"/>
  <c r="AT23" i="15"/>
  <c r="AU23" i="15"/>
  <c r="AV23" i="15" s="1"/>
  <c r="AT24" i="15"/>
  <c r="AU24" i="15"/>
  <c r="AV24" i="15" s="1"/>
  <c r="AW24" i="15"/>
  <c r="AT25" i="15"/>
  <c r="AU25" i="15"/>
  <c r="AV25" i="15"/>
  <c r="AW25" i="15"/>
  <c r="AT26" i="15"/>
  <c r="AU26" i="15"/>
  <c r="AV26" i="15"/>
  <c r="AW26" i="15"/>
  <c r="AT27" i="15"/>
  <c r="AU27" i="15"/>
  <c r="AV27" i="15"/>
  <c r="AW27" i="15"/>
  <c r="AT28" i="15"/>
  <c r="AU28" i="15"/>
  <c r="AV28" i="15" s="1"/>
  <c r="AT29" i="15"/>
  <c r="AU29" i="15"/>
  <c r="AV29" i="15"/>
  <c r="AW29" i="15"/>
  <c r="AT30" i="15"/>
  <c r="AU30" i="15"/>
  <c r="AW30" i="15" s="1"/>
  <c r="AV30" i="15"/>
  <c r="AT31" i="15"/>
  <c r="AU31" i="15"/>
  <c r="AW31" i="15" s="1"/>
  <c r="AT32" i="15"/>
  <c r="AU32" i="15"/>
  <c r="AV32" i="15"/>
  <c r="AW32" i="15"/>
  <c r="AT33" i="15"/>
  <c r="AU33" i="15"/>
  <c r="AV33" i="15"/>
  <c r="AW33" i="15"/>
  <c r="AT34" i="15"/>
  <c r="AU34" i="15"/>
  <c r="AV34" i="15" s="1"/>
  <c r="AW34" i="15"/>
  <c r="AT35" i="15"/>
  <c r="AU35" i="15"/>
  <c r="AV35" i="15"/>
  <c r="AW35" i="15"/>
  <c r="AT36" i="15"/>
  <c r="AU36" i="15"/>
  <c r="AV36" i="15"/>
  <c r="AW36" i="15"/>
  <c r="AT37" i="15"/>
  <c r="AU37" i="15"/>
  <c r="AV37" i="15"/>
  <c r="AW37" i="15"/>
  <c r="AT38" i="15"/>
  <c r="AU38" i="15"/>
  <c r="AV38" i="15"/>
  <c r="AW38" i="15"/>
  <c r="AT39" i="15"/>
  <c r="AU39" i="15"/>
  <c r="AV39" i="15" s="1"/>
  <c r="AT40" i="15"/>
  <c r="AU40" i="15"/>
  <c r="AV40" i="15"/>
  <c r="AW40" i="15"/>
  <c r="AT41" i="15"/>
  <c r="AU41" i="15"/>
  <c r="AW41" i="15" s="1"/>
  <c r="AV41" i="15"/>
  <c r="AT42" i="15"/>
  <c r="AU42" i="15"/>
  <c r="AV42" i="15"/>
  <c r="AW42" i="15"/>
  <c r="AT43" i="15"/>
  <c r="AU43" i="15"/>
  <c r="AV43" i="15"/>
  <c r="AW43" i="15"/>
  <c r="AT44" i="15"/>
  <c r="AU44" i="15"/>
  <c r="AV44" i="15"/>
  <c r="AW44" i="15"/>
  <c r="AT45" i="15"/>
  <c r="AU45" i="15"/>
  <c r="AV45" i="15" s="1"/>
  <c r="AW45" i="15"/>
  <c r="AT46" i="15"/>
  <c r="AU46" i="15"/>
  <c r="AV46" i="15"/>
  <c r="AW46" i="15"/>
  <c r="AT47" i="15"/>
  <c r="AU47" i="15"/>
  <c r="AV47" i="15"/>
  <c r="AW47" i="15"/>
  <c r="AT48" i="15"/>
  <c r="AU48" i="15"/>
  <c r="AV48" i="15"/>
  <c r="AW48" i="15"/>
  <c r="AT49" i="15"/>
  <c r="AU49" i="15"/>
  <c r="AV49" i="15"/>
  <c r="AW49" i="15"/>
  <c r="AT50" i="15"/>
  <c r="AU50" i="15"/>
  <c r="AV50" i="15" s="1"/>
  <c r="AT51" i="15"/>
  <c r="AU51" i="15"/>
  <c r="AV51" i="15"/>
  <c r="AW51" i="15"/>
  <c r="AT52" i="15"/>
  <c r="AU52" i="15"/>
  <c r="AW52" i="15" s="1"/>
  <c r="AV52" i="15"/>
  <c r="AT53" i="15"/>
  <c r="AU53" i="15"/>
  <c r="AV53" i="15"/>
  <c r="AW53" i="15"/>
  <c r="AT54" i="15"/>
  <c r="AU54" i="15"/>
  <c r="AV54" i="15"/>
  <c r="AW54" i="15"/>
  <c r="AT55" i="15"/>
  <c r="AU55" i="15"/>
  <c r="AV55" i="15"/>
  <c r="AW55" i="15"/>
  <c r="AT56" i="15"/>
  <c r="AU56" i="15"/>
  <c r="AV56" i="15" s="1"/>
  <c r="AW56" i="15"/>
  <c r="AT57" i="15"/>
  <c r="AU57" i="15"/>
  <c r="AV57" i="15"/>
  <c r="AW57" i="15"/>
  <c r="AT58" i="15"/>
  <c r="AU58" i="15"/>
  <c r="AV58" i="15"/>
  <c r="AW58" i="15"/>
  <c r="AT59" i="15"/>
  <c r="AU59" i="15"/>
  <c r="AV59" i="15"/>
  <c r="AW59" i="15"/>
  <c r="AT60" i="15"/>
  <c r="AU60" i="15"/>
  <c r="AV60" i="15"/>
  <c r="AW60" i="15"/>
  <c r="AT61" i="15"/>
  <c r="AU61" i="15"/>
  <c r="AV61" i="15" s="1"/>
  <c r="AT62" i="15"/>
  <c r="AU62" i="15"/>
  <c r="AV62" i="15"/>
  <c r="AW62" i="15"/>
  <c r="AT63" i="15"/>
  <c r="AU63" i="15"/>
  <c r="AW63" i="15" s="1"/>
  <c r="AV63" i="15"/>
  <c r="AT64" i="15"/>
  <c r="AU64" i="15"/>
  <c r="AV64" i="15"/>
  <c r="AW64" i="15"/>
  <c r="AT65" i="15"/>
  <c r="AU65" i="15"/>
  <c r="AV65" i="15"/>
  <c r="AW65" i="15"/>
  <c r="AT66" i="15"/>
  <c r="AU66" i="15"/>
  <c r="AV66" i="15"/>
  <c r="AW66" i="15"/>
  <c r="AT67" i="15"/>
  <c r="AU67" i="15"/>
  <c r="AV67" i="15" s="1"/>
  <c r="AW67" i="15"/>
  <c r="AT68" i="15"/>
  <c r="AU68" i="15"/>
  <c r="AV68" i="15"/>
  <c r="AW68" i="15"/>
  <c r="AT69" i="15"/>
  <c r="AU69" i="15"/>
  <c r="AV69" i="15"/>
  <c r="AW69" i="15"/>
  <c r="AT70" i="15"/>
  <c r="AU70" i="15"/>
  <c r="AV70" i="15"/>
  <c r="AW70" i="15"/>
  <c r="AT71" i="15"/>
  <c r="AU71" i="15"/>
  <c r="AV71" i="15"/>
  <c r="AW71" i="15"/>
  <c r="AT72" i="15"/>
  <c r="AU72" i="15"/>
  <c r="AV72" i="15" s="1"/>
  <c r="AT73" i="15"/>
  <c r="AU73" i="15"/>
  <c r="AV73" i="15"/>
  <c r="AW73" i="15"/>
  <c r="AT74" i="15"/>
  <c r="AU74" i="15"/>
  <c r="AW74" i="15" s="1"/>
  <c r="AV74" i="15"/>
  <c r="AT75" i="15"/>
  <c r="AU75" i="15"/>
  <c r="AV75" i="15"/>
  <c r="AW75" i="15"/>
  <c r="AT76" i="15"/>
  <c r="AU76" i="15"/>
  <c r="AV76" i="15"/>
  <c r="AW76" i="15"/>
  <c r="AT77" i="15"/>
  <c r="AU77" i="15"/>
  <c r="AV77" i="15"/>
  <c r="AW77" i="15"/>
  <c r="AT78" i="15"/>
  <c r="AU78" i="15"/>
  <c r="AV78" i="15" s="1"/>
  <c r="AW78" i="15"/>
  <c r="AT79" i="15"/>
  <c r="AU79" i="15"/>
  <c r="AV79" i="15"/>
  <c r="AW79" i="15"/>
  <c r="AT80" i="15"/>
  <c r="AU80" i="15"/>
  <c r="AV80" i="15"/>
  <c r="AW80" i="15"/>
  <c r="AT81" i="15"/>
  <c r="AU81" i="15"/>
  <c r="AV81" i="15"/>
  <c r="AW81" i="15"/>
  <c r="AT82" i="15"/>
  <c r="AU82" i="15"/>
  <c r="AV82" i="15"/>
  <c r="AW82" i="15"/>
  <c r="AT83" i="15"/>
  <c r="AU83" i="15"/>
  <c r="AV83" i="15" s="1"/>
  <c r="AT84" i="15"/>
  <c r="AU84" i="15"/>
  <c r="AV84" i="15"/>
  <c r="AW84" i="15"/>
  <c r="AT85" i="15"/>
  <c r="AU85" i="15"/>
  <c r="AW85" i="15" s="1"/>
  <c r="AV85" i="15"/>
  <c r="AT86" i="15"/>
  <c r="AU86" i="15"/>
  <c r="AV86" i="15"/>
  <c r="AW86" i="15"/>
  <c r="AT87" i="15"/>
  <c r="AU87" i="15"/>
  <c r="AV87" i="15"/>
  <c r="AW87" i="15"/>
  <c r="AT88" i="15"/>
  <c r="AU88" i="15"/>
  <c r="AV88" i="15"/>
  <c r="AW88" i="15"/>
  <c r="AT89" i="15"/>
  <c r="AU89" i="15"/>
  <c r="AV89" i="15" s="1"/>
  <c r="AW89" i="15"/>
  <c r="AT90" i="15"/>
  <c r="AU90" i="15"/>
  <c r="AV90" i="15"/>
  <c r="AW90" i="15"/>
  <c r="AT91" i="15"/>
  <c r="AU91" i="15"/>
  <c r="AV91" i="15"/>
  <c r="AW91" i="15"/>
  <c r="AT92" i="15"/>
  <c r="AU92" i="15"/>
  <c r="AV92" i="15"/>
  <c r="AW92" i="15"/>
  <c r="AT93" i="15"/>
  <c r="AU93" i="15"/>
  <c r="AV93" i="15"/>
  <c r="AW93" i="15"/>
  <c r="AT94" i="15"/>
  <c r="AU94" i="15"/>
  <c r="AV94" i="15" s="1"/>
  <c r="AT95" i="15"/>
  <c r="AU95" i="15"/>
  <c r="AV95" i="15"/>
  <c r="AW95" i="15"/>
  <c r="AT96" i="15"/>
  <c r="AU96" i="15"/>
  <c r="AW96" i="15" s="1"/>
  <c r="AV96" i="15"/>
  <c r="AT97" i="15"/>
  <c r="AU97" i="15"/>
  <c r="AV97" i="15"/>
  <c r="AW97" i="15"/>
  <c r="AU22" i="15"/>
  <c r="AT22" i="15"/>
  <c r="Z23" i="15"/>
  <c r="AA23" i="15"/>
  <c r="AB23" i="15" s="1"/>
  <c r="Z24" i="15"/>
  <c r="AA24" i="15"/>
  <c r="AB24" i="15" s="1"/>
  <c r="AC24" i="15"/>
  <c r="Z25" i="15"/>
  <c r="AA25" i="15"/>
  <c r="AB25" i="15" s="1"/>
  <c r="Z26" i="15"/>
  <c r="AA26" i="15"/>
  <c r="AB26" i="15" s="1"/>
  <c r="AC26" i="15" s="1"/>
  <c r="Z27" i="15"/>
  <c r="AA27" i="15"/>
  <c r="AB27" i="15" s="1"/>
  <c r="AC27" i="15" s="1"/>
  <c r="Z28" i="15"/>
  <c r="AA28" i="15"/>
  <c r="AB28" i="15" s="1"/>
  <c r="Z29" i="15"/>
  <c r="AA29" i="15"/>
  <c r="AB29" i="15" s="1"/>
  <c r="Z30" i="15"/>
  <c r="AA30" i="15"/>
  <c r="AB30" i="15" s="1"/>
  <c r="AC30" i="15"/>
  <c r="Z31" i="15"/>
  <c r="AA31" i="15"/>
  <c r="AB31" i="15"/>
  <c r="AC31" i="15"/>
  <c r="Z32" i="15"/>
  <c r="AA32" i="15"/>
  <c r="AB32" i="15" s="1"/>
  <c r="Z33" i="15"/>
  <c r="AA33" i="15"/>
  <c r="AB33" i="15"/>
  <c r="AC33" i="15"/>
  <c r="Z34" i="15"/>
  <c r="AA34" i="15"/>
  <c r="AB34" i="15" s="1"/>
  <c r="AC34" i="15"/>
  <c r="Z35" i="15"/>
  <c r="AA35" i="15"/>
  <c r="AB35" i="15"/>
  <c r="AC35" i="15"/>
  <c r="Z36" i="15"/>
  <c r="AA36" i="15"/>
  <c r="AB36" i="15" s="1"/>
  <c r="AC36" i="15"/>
  <c r="Z37" i="15"/>
  <c r="AA37" i="15"/>
  <c r="AB37" i="15"/>
  <c r="AC37" i="15"/>
  <c r="Z38" i="15"/>
  <c r="AA38" i="15"/>
  <c r="AB38" i="15"/>
  <c r="AC38" i="15"/>
  <c r="Z39" i="15"/>
  <c r="AA39" i="15"/>
  <c r="AB39" i="15" s="1"/>
  <c r="Z40" i="15"/>
  <c r="AA40" i="15"/>
  <c r="AC40" i="15" s="1"/>
  <c r="AB40" i="15"/>
  <c r="Z41" i="15"/>
  <c r="AA41" i="15"/>
  <c r="AB41" i="15"/>
  <c r="AC41" i="15"/>
  <c r="Z42" i="15"/>
  <c r="AA42" i="15"/>
  <c r="AB42" i="15"/>
  <c r="AC42" i="15"/>
  <c r="Z43" i="15"/>
  <c r="AA43" i="15"/>
  <c r="AB43" i="15" s="1"/>
  <c r="Z44" i="15"/>
  <c r="AA44" i="15"/>
  <c r="AB44" i="15"/>
  <c r="AC44" i="15"/>
  <c r="Z45" i="15"/>
  <c r="AA45" i="15"/>
  <c r="AB45" i="15" s="1"/>
  <c r="AC45" i="15"/>
  <c r="Z46" i="15"/>
  <c r="AA46" i="15"/>
  <c r="AB46" i="15"/>
  <c r="AC46" i="15"/>
  <c r="Z47" i="15"/>
  <c r="AA47" i="15"/>
  <c r="AB47" i="15"/>
  <c r="AC47" i="15"/>
  <c r="Z48" i="15"/>
  <c r="AA48" i="15"/>
  <c r="AB48" i="15"/>
  <c r="AC48" i="15"/>
  <c r="Z49" i="15"/>
  <c r="AA49" i="15"/>
  <c r="AB49" i="15"/>
  <c r="AC49" i="15"/>
  <c r="Z50" i="15"/>
  <c r="AA50" i="15"/>
  <c r="AB50" i="15" s="1"/>
  <c r="Z51" i="15"/>
  <c r="AA51" i="15"/>
  <c r="AC51" i="15" s="1"/>
  <c r="AB51" i="15"/>
  <c r="Z52" i="15"/>
  <c r="AA52" i="15"/>
  <c r="AB52" i="15"/>
  <c r="AC52" i="15"/>
  <c r="Z53" i="15"/>
  <c r="AA53" i="15"/>
  <c r="AB53" i="15"/>
  <c r="AC53" i="15"/>
  <c r="Z54" i="15"/>
  <c r="AA54" i="15"/>
  <c r="AB54" i="15" s="1"/>
  <c r="Z55" i="15"/>
  <c r="AA55" i="15"/>
  <c r="AB55" i="15"/>
  <c r="AC55" i="15"/>
  <c r="Z56" i="15"/>
  <c r="AA56" i="15"/>
  <c r="AB56" i="15" s="1"/>
  <c r="AC56" i="15"/>
  <c r="Z57" i="15"/>
  <c r="AA57" i="15"/>
  <c r="AB57" i="15"/>
  <c r="AC57" i="15"/>
  <c r="Z58" i="15"/>
  <c r="AA58" i="15"/>
  <c r="AB58" i="15"/>
  <c r="AC58" i="15"/>
  <c r="Z59" i="15"/>
  <c r="AA59" i="15"/>
  <c r="AB59" i="15"/>
  <c r="AC59" i="15"/>
  <c r="Z60" i="15"/>
  <c r="AA60" i="15"/>
  <c r="AB60" i="15"/>
  <c r="AC60" i="15"/>
  <c r="Z61" i="15"/>
  <c r="AA61" i="15"/>
  <c r="AB61" i="15" s="1"/>
  <c r="Z62" i="15"/>
  <c r="AA62" i="15"/>
  <c r="AC62" i="15" s="1"/>
  <c r="AB62" i="15"/>
  <c r="Z63" i="15"/>
  <c r="AA63" i="15"/>
  <c r="AB63" i="15"/>
  <c r="AC63" i="15"/>
  <c r="Z64" i="15"/>
  <c r="AA64" i="15"/>
  <c r="AB64" i="15"/>
  <c r="AC64" i="15"/>
  <c r="Z65" i="15"/>
  <c r="AA65" i="15"/>
  <c r="AB65" i="15" s="1"/>
  <c r="Z66" i="15"/>
  <c r="AA66" i="15"/>
  <c r="AB66" i="15"/>
  <c r="AC66" i="15"/>
  <c r="Z67" i="15"/>
  <c r="AA67" i="15"/>
  <c r="AB67" i="15" s="1"/>
  <c r="AC67" i="15"/>
  <c r="Z68" i="15"/>
  <c r="AA68" i="15"/>
  <c r="AB68" i="15"/>
  <c r="AC68" i="15"/>
  <c r="Z69" i="15"/>
  <c r="AA69" i="15"/>
  <c r="AB69" i="15"/>
  <c r="AC69" i="15"/>
  <c r="Z70" i="15"/>
  <c r="AA70" i="15"/>
  <c r="AB70" i="15"/>
  <c r="AC70" i="15"/>
  <c r="Z71" i="15"/>
  <c r="AA71" i="15"/>
  <c r="AB71" i="15"/>
  <c r="AC71" i="15"/>
  <c r="Z72" i="15"/>
  <c r="AA72" i="15"/>
  <c r="AB72" i="15" s="1"/>
  <c r="Z73" i="15"/>
  <c r="AA73" i="15"/>
  <c r="AC73" i="15" s="1"/>
  <c r="AB73" i="15"/>
  <c r="Z74" i="15"/>
  <c r="AA74" i="15"/>
  <c r="AB74" i="15"/>
  <c r="AC74" i="15"/>
  <c r="Z75" i="15"/>
  <c r="AA75" i="15"/>
  <c r="AB75" i="15"/>
  <c r="AC75" i="15"/>
  <c r="Z76" i="15"/>
  <c r="AA76" i="15"/>
  <c r="AB76" i="15" s="1"/>
  <c r="Z77" i="15"/>
  <c r="AA77" i="15"/>
  <c r="AB77" i="15"/>
  <c r="AC77" i="15"/>
  <c r="Z78" i="15"/>
  <c r="AA78" i="15"/>
  <c r="AB78" i="15" s="1"/>
  <c r="AC78" i="15"/>
  <c r="Z79" i="15"/>
  <c r="AA79" i="15"/>
  <c r="AB79" i="15"/>
  <c r="AC79" i="15"/>
  <c r="Z80" i="15"/>
  <c r="AA80" i="15"/>
  <c r="AB80" i="15"/>
  <c r="AC80" i="15"/>
  <c r="Z81" i="15"/>
  <c r="AA81" i="15"/>
  <c r="AB81" i="15"/>
  <c r="AC81" i="15"/>
  <c r="Z82" i="15"/>
  <c r="AA82" i="15"/>
  <c r="AB82" i="15"/>
  <c r="AC82" i="15"/>
  <c r="Z83" i="15"/>
  <c r="AA83" i="15"/>
  <c r="AB83" i="15" s="1"/>
  <c r="Z84" i="15"/>
  <c r="AA84" i="15"/>
  <c r="AC84" i="15" s="1"/>
  <c r="AB84" i="15"/>
  <c r="Z85" i="15"/>
  <c r="AA85" i="15"/>
  <c r="AB85" i="15"/>
  <c r="AC85" i="15"/>
  <c r="Z86" i="15"/>
  <c r="AA86" i="15"/>
  <c r="AB86" i="15"/>
  <c r="AC86" i="15"/>
  <c r="Z87" i="15"/>
  <c r="AA87" i="15"/>
  <c r="AB87" i="15" s="1"/>
  <c r="Z88" i="15"/>
  <c r="AA88" i="15"/>
  <c r="AB88" i="15" s="1"/>
  <c r="AC88" i="15"/>
  <c r="Z89" i="15"/>
  <c r="AA89" i="15"/>
  <c r="AB89" i="15" s="1"/>
  <c r="AC89" i="15"/>
  <c r="Z90" i="15"/>
  <c r="AA90" i="15"/>
  <c r="AB90" i="15"/>
  <c r="AC90" i="15"/>
  <c r="Z91" i="15"/>
  <c r="AA91" i="15"/>
  <c r="AB91" i="15"/>
  <c r="AC91" i="15"/>
  <c r="Z92" i="15"/>
  <c r="AA92" i="15"/>
  <c r="AB92" i="15"/>
  <c r="AC92" i="15"/>
  <c r="Z93" i="15"/>
  <c r="AA93" i="15"/>
  <c r="AB93" i="15"/>
  <c r="AC93" i="15"/>
  <c r="Z94" i="15"/>
  <c r="AA94" i="15"/>
  <c r="AB94" i="15" s="1"/>
  <c r="Z95" i="15"/>
  <c r="AA95" i="15"/>
  <c r="AC95" i="15" s="1"/>
  <c r="AB95" i="15"/>
  <c r="Z96" i="15"/>
  <c r="AA96" i="15"/>
  <c r="AB96" i="15"/>
  <c r="AC96" i="15"/>
  <c r="Z97" i="15"/>
  <c r="AA97" i="15"/>
  <c r="AB97" i="15"/>
  <c r="AC97" i="15"/>
  <c r="AA22" i="15"/>
  <c r="AB22" i="15" s="1"/>
  <c r="AG22" i="12"/>
  <c r="AG97" i="12" s="1"/>
  <c r="X7" i="12" s="1"/>
  <c r="AH22" i="12"/>
  <c r="AH97" i="12" s="1"/>
  <c r="Y7" i="12" s="1"/>
  <c r="AG23" i="12"/>
  <c r="AH23" i="12"/>
  <c r="AI23" i="12"/>
  <c r="AG24" i="12"/>
  <c r="AH24" i="12"/>
  <c r="AI24" i="12"/>
  <c r="AG25" i="12"/>
  <c r="AH25" i="12"/>
  <c r="AI25" i="12"/>
  <c r="AG26" i="12"/>
  <c r="AH26" i="12"/>
  <c r="AI26" i="12"/>
  <c r="AG27" i="12"/>
  <c r="AH27" i="12"/>
  <c r="AI27" i="12"/>
  <c r="AG28" i="12"/>
  <c r="AI28" i="12" s="1"/>
  <c r="AH28" i="12"/>
  <c r="AG29" i="12"/>
  <c r="AH29" i="12"/>
  <c r="AG30" i="12"/>
  <c r="AH30" i="12"/>
  <c r="AI30" i="12"/>
  <c r="AG31" i="12"/>
  <c r="AH31" i="12"/>
  <c r="AI31" i="12"/>
  <c r="AG32" i="12"/>
  <c r="AH32" i="12"/>
  <c r="AI32" i="12"/>
  <c r="AG33" i="12"/>
  <c r="AH33" i="12"/>
  <c r="AI33" i="12"/>
  <c r="AG34" i="12"/>
  <c r="AH34" i="12"/>
  <c r="AI34" i="12"/>
  <c r="AG35" i="12"/>
  <c r="AI35" i="12" s="1"/>
  <c r="AH35" i="12"/>
  <c r="AG36" i="12"/>
  <c r="AH36" i="12"/>
  <c r="AI36" i="12"/>
  <c r="AG37" i="12"/>
  <c r="AH37" i="12"/>
  <c r="AI37" i="12"/>
  <c r="AG38" i="12"/>
  <c r="AH38" i="12"/>
  <c r="AI38" i="12"/>
  <c r="AG39" i="12"/>
  <c r="AH39" i="12"/>
  <c r="AI39" i="12"/>
  <c r="AG40" i="12"/>
  <c r="AH40" i="12"/>
  <c r="AI40" i="12"/>
  <c r="AG41" i="12"/>
  <c r="AH41" i="12"/>
  <c r="AI41" i="12"/>
  <c r="AG42" i="12"/>
  <c r="AH42" i="12"/>
  <c r="AI42" i="12"/>
  <c r="AG43" i="12"/>
  <c r="AI43" i="12" s="1"/>
  <c r="AH43" i="12"/>
  <c r="AG44" i="12"/>
  <c r="AH44" i="12"/>
  <c r="AG45" i="12"/>
  <c r="AH45" i="12"/>
  <c r="AI45" i="12"/>
  <c r="AG46" i="12"/>
  <c r="AH46" i="12"/>
  <c r="AI46" i="12"/>
  <c r="AG47" i="12"/>
  <c r="AH47" i="12"/>
  <c r="AI47" i="12"/>
  <c r="AG48" i="12"/>
  <c r="AH48" i="12"/>
  <c r="AI48" i="12"/>
  <c r="AG49" i="12"/>
  <c r="AH49" i="12"/>
  <c r="AI49" i="12"/>
  <c r="AG50" i="12"/>
  <c r="AI50" i="12" s="1"/>
  <c r="AH50" i="12"/>
  <c r="AG51" i="12"/>
  <c r="AI51" i="12" s="1"/>
  <c r="AH51" i="12"/>
  <c r="AG52" i="12"/>
  <c r="AH52" i="12"/>
  <c r="AI52" i="12"/>
  <c r="AG53" i="12"/>
  <c r="AH53" i="12"/>
  <c r="AI53" i="12"/>
  <c r="AG54" i="12"/>
  <c r="AH54" i="12"/>
  <c r="AI54" i="12"/>
  <c r="AG55" i="12"/>
  <c r="AH55" i="12"/>
  <c r="AI55" i="12"/>
  <c r="AG56" i="12"/>
  <c r="AH56" i="12"/>
  <c r="AI56" i="12"/>
  <c r="AG57" i="12"/>
  <c r="AH57" i="12"/>
  <c r="AI57" i="12"/>
  <c r="AG58" i="12"/>
  <c r="AI58" i="12" s="1"/>
  <c r="AH58" i="12"/>
  <c r="AG59" i="12"/>
  <c r="AH59" i="12"/>
  <c r="AI59" i="12"/>
  <c r="AG60" i="12"/>
  <c r="AH60" i="12"/>
  <c r="AI60" i="12"/>
  <c r="AG61" i="12"/>
  <c r="AH61" i="12"/>
  <c r="AI61" i="12"/>
  <c r="AG62" i="12"/>
  <c r="AH62" i="12"/>
  <c r="AI62" i="12"/>
  <c r="AG63" i="12"/>
  <c r="AH63" i="12"/>
  <c r="AI63" i="12"/>
  <c r="AG64" i="12"/>
  <c r="AH64" i="12"/>
  <c r="AI64" i="12"/>
  <c r="AG65" i="12"/>
  <c r="AI65" i="12" s="1"/>
  <c r="AH65" i="12"/>
  <c r="AG66" i="12"/>
  <c r="AI66" i="12" s="1"/>
  <c r="AH66" i="12"/>
  <c r="AG67" i="12"/>
  <c r="AH67" i="12"/>
  <c r="AI67" i="12"/>
  <c r="AG68" i="12"/>
  <c r="AH68" i="12"/>
  <c r="AI68" i="12"/>
  <c r="AG69" i="12"/>
  <c r="AH69" i="12"/>
  <c r="AI69" i="12"/>
  <c r="AG70" i="12"/>
  <c r="AH70" i="12"/>
  <c r="AI70" i="12"/>
  <c r="AG71" i="12"/>
  <c r="AH71" i="12"/>
  <c r="AI71" i="12"/>
  <c r="AG72" i="12"/>
  <c r="AH72" i="12"/>
  <c r="AI72" i="12"/>
  <c r="AG73" i="12"/>
  <c r="AI73" i="12" s="1"/>
  <c r="AH73" i="12"/>
  <c r="AG74" i="12"/>
  <c r="AH74" i="12"/>
  <c r="AI74" i="12"/>
  <c r="AG75" i="12"/>
  <c r="AH75" i="12"/>
  <c r="AI75" i="12"/>
  <c r="AG76" i="12"/>
  <c r="AH76" i="12"/>
  <c r="AI76" i="12"/>
  <c r="AG77" i="12"/>
  <c r="AH77" i="12"/>
  <c r="AI77" i="12"/>
  <c r="AG78" i="12"/>
  <c r="AH78" i="12"/>
  <c r="AI78" i="12"/>
  <c r="AG79" i="12"/>
  <c r="AH79" i="12"/>
  <c r="AI79" i="12"/>
  <c r="AG80" i="12"/>
  <c r="AH80" i="12"/>
  <c r="AI80" i="12"/>
  <c r="AG81" i="12"/>
  <c r="AI81" i="12" s="1"/>
  <c r="AH81" i="12"/>
  <c r="AG82" i="12"/>
  <c r="AH82" i="12"/>
  <c r="AI82" i="12"/>
  <c r="AG83" i="12"/>
  <c r="AH83" i="12"/>
  <c r="AI83" i="12"/>
  <c r="AG84" i="12"/>
  <c r="AH84" i="12"/>
  <c r="AI84" i="12"/>
  <c r="AG85" i="12"/>
  <c r="AH85" i="12"/>
  <c r="AI85" i="12"/>
  <c r="AG86" i="12"/>
  <c r="AH86" i="12"/>
  <c r="AI86" i="12"/>
  <c r="AG87" i="12"/>
  <c r="AH87" i="12"/>
  <c r="AI87" i="12"/>
  <c r="AG88" i="12"/>
  <c r="AI88" i="12" s="1"/>
  <c r="AH88" i="12"/>
  <c r="AG89" i="12"/>
  <c r="AH89" i="12"/>
  <c r="AI89" i="12"/>
  <c r="AG90" i="12"/>
  <c r="AH90" i="12"/>
  <c r="AI90" i="12"/>
  <c r="AG91" i="12"/>
  <c r="AH91" i="12"/>
  <c r="AI91" i="12"/>
  <c r="AG92" i="12"/>
  <c r="AH92" i="12"/>
  <c r="AI92" i="12"/>
  <c r="AG93" i="12"/>
  <c r="AH93" i="12"/>
  <c r="AI93" i="12"/>
  <c r="AG94" i="12"/>
  <c r="AH94" i="12"/>
  <c r="AI94" i="12"/>
  <c r="AG95" i="12"/>
  <c r="AH95" i="12"/>
  <c r="AG96" i="12"/>
  <c r="AI96" i="12" s="1"/>
  <c r="AH96" i="12"/>
  <c r="AH21" i="12"/>
  <c r="AG21" i="12"/>
  <c r="Z22" i="12"/>
  <c r="AA22" i="12"/>
  <c r="Z23" i="12"/>
  <c r="AA23" i="12"/>
  <c r="Z24" i="12"/>
  <c r="AA24" i="12"/>
  <c r="Z25" i="12"/>
  <c r="AA25" i="12"/>
  <c r="AB25" i="12"/>
  <c r="Z26" i="12"/>
  <c r="AA26" i="12"/>
  <c r="AB26" i="12"/>
  <c r="Z27" i="12"/>
  <c r="AA27" i="12"/>
  <c r="AB27" i="12"/>
  <c r="Z28" i="12"/>
  <c r="AB28" i="12" s="1"/>
  <c r="AA28" i="12"/>
  <c r="Z29" i="12"/>
  <c r="AA29" i="12"/>
  <c r="Z30" i="12"/>
  <c r="AA30" i="12"/>
  <c r="AB30" i="12"/>
  <c r="Z31" i="12"/>
  <c r="AB31" i="12" s="1"/>
  <c r="AA31" i="12"/>
  <c r="Z32" i="12"/>
  <c r="AA32" i="12"/>
  <c r="AB32" i="12"/>
  <c r="Z33" i="12"/>
  <c r="AA33" i="12"/>
  <c r="AB33" i="12"/>
  <c r="Z34" i="12"/>
  <c r="AA34" i="12"/>
  <c r="AB34" i="12"/>
  <c r="Z35" i="12"/>
  <c r="AB35" i="12" s="1"/>
  <c r="AA35" i="12"/>
  <c r="Z36" i="12"/>
  <c r="AB36" i="12" s="1"/>
  <c r="AA36" i="12"/>
  <c r="Z37" i="12"/>
  <c r="AA37" i="12"/>
  <c r="AB37" i="12"/>
  <c r="Z38" i="12"/>
  <c r="AA38" i="12"/>
  <c r="Z39" i="12"/>
  <c r="AB39" i="12" s="1"/>
  <c r="AA39" i="12"/>
  <c r="Z40" i="12"/>
  <c r="AA40" i="12"/>
  <c r="AB40" i="12"/>
  <c r="Z41" i="12"/>
  <c r="AA41" i="12"/>
  <c r="AB41" i="12"/>
  <c r="Z42" i="12"/>
  <c r="AA42" i="12"/>
  <c r="AB42" i="12"/>
  <c r="Z43" i="12"/>
  <c r="AB43" i="12" s="1"/>
  <c r="AA43" i="12"/>
  <c r="Z44" i="12"/>
  <c r="AB44" i="12" s="1"/>
  <c r="AA44" i="12"/>
  <c r="Z45" i="12"/>
  <c r="AA45" i="12"/>
  <c r="Z46" i="12"/>
  <c r="AA46" i="12"/>
  <c r="AB46" i="12"/>
  <c r="Z47" i="12"/>
  <c r="AB47" i="12" s="1"/>
  <c r="AA47" i="12"/>
  <c r="Z48" i="12"/>
  <c r="AA48" i="12"/>
  <c r="AB48" i="12"/>
  <c r="Z49" i="12"/>
  <c r="AA49" i="12"/>
  <c r="AB49" i="12"/>
  <c r="Z50" i="12"/>
  <c r="AA50" i="12"/>
  <c r="AB50" i="12"/>
  <c r="Z51" i="12"/>
  <c r="AA51" i="12"/>
  <c r="Z52" i="12"/>
  <c r="AB52" i="12" s="1"/>
  <c r="AA52" i="12"/>
  <c r="Z53" i="12"/>
  <c r="AA53" i="12"/>
  <c r="AB53" i="12"/>
  <c r="Z54" i="12"/>
  <c r="AA54" i="12"/>
  <c r="AB54" i="12"/>
  <c r="Z55" i="12"/>
  <c r="AA55" i="12"/>
  <c r="AB55" i="12"/>
  <c r="Z56" i="12"/>
  <c r="AA56" i="12"/>
  <c r="AB56" i="12"/>
  <c r="Z57" i="12"/>
  <c r="AA57" i="12"/>
  <c r="AB57" i="12"/>
  <c r="Z58" i="12"/>
  <c r="AA58" i="12"/>
  <c r="Z59" i="12"/>
  <c r="AB59" i="12" s="1"/>
  <c r="AA59" i="12"/>
  <c r="Z60" i="12"/>
  <c r="AB60" i="12" s="1"/>
  <c r="AA60" i="12"/>
  <c r="Z61" i="12"/>
  <c r="AA61" i="12"/>
  <c r="AB61" i="12"/>
  <c r="Z62" i="12"/>
  <c r="AA62" i="12"/>
  <c r="AB62" i="12"/>
  <c r="Z63" i="12"/>
  <c r="AA63" i="12"/>
  <c r="AB63" i="12"/>
  <c r="Z64" i="12"/>
  <c r="AA64" i="12"/>
  <c r="AB64" i="12"/>
  <c r="Z65" i="12"/>
  <c r="AA65" i="12"/>
  <c r="AB65" i="12"/>
  <c r="Z66" i="12"/>
  <c r="AA66" i="12"/>
  <c r="Z67" i="12"/>
  <c r="AA67" i="12"/>
  <c r="Z68" i="12"/>
  <c r="AB68" i="12" s="1"/>
  <c r="AA68" i="12"/>
  <c r="Z69" i="12"/>
  <c r="AA69" i="12"/>
  <c r="AB69" i="12"/>
  <c r="Z70" i="12"/>
  <c r="AA70" i="12"/>
  <c r="AB70" i="12"/>
  <c r="Z71" i="12"/>
  <c r="AA71" i="12"/>
  <c r="AB71" i="12"/>
  <c r="Z72" i="12"/>
  <c r="AA72" i="12"/>
  <c r="AB72" i="12"/>
  <c r="Z73" i="12"/>
  <c r="AA73" i="12"/>
  <c r="Z74" i="12"/>
  <c r="AA74" i="12"/>
  <c r="AB74" i="12"/>
  <c r="Z75" i="12"/>
  <c r="AB75" i="12" s="1"/>
  <c r="AA75" i="12"/>
  <c r="Z76" i="12"/>
  <c r="AA76" i="12"/>
  <c r="AB76" i="12"/>
  <c r="Z77" i="12"/>
  <c r="AA77" i="12"/>
  <c r="AB77" i="12"/>
  <c r="Z78" i="12"/>
  <c r="AB78" i="12" s="1"/>
  <c r="AA78" i="12"/>
  <c r="Z79" i="12"/>
  <c r="AA79" i="12"/>
  <c r="AB79" i="12"/>
  <c r="Z80" i="12"/>
  <c r="AA80" i="12"/>
  <c r="Z81" i="12"/>
  <c r="AA81" i="12"/>
  <c r="AB81" i="12"/>
  <c r="Z82" i="12"/>
  <c r="AA82" i="12"/>
  <c r="Z83" i="12"/>
  <c r="AB83" i="12" s="1"/>
  <c r="AA83" i="12"/>
  <c r="Z84" i="12"/>
  <c r="AA84" i="12"/>
  <c r="AB84" i="12"/>
  <c r="Z85" i="12"/>
  <c r="AA85" i="12"/>
  <c r="AB85" i="12"/>
  <c r="Z86" i="12"/>
  <c r="AB86" i="12" s="1"/>
  <c r="AA86" i="12"/>
  <c r="Z87" i="12"/>
  <c r="AA87" i="12"/>
  <c r="AB87" i="12"/>
  <c r="Z88" i="12"/>
  <c r="AA88" i="12"/>
  <c r="Z89" i="12"/>
  <c r="AA89" i="12"/>
  <c r="Z90" i="12"/>
  <c r="AA90" i="12"/>
  <c r="AB90" i="12"/>
  <c r="Z91" i="12"/>
  <c r="AB91" i="12" s="1"/>
  <c r="AA91" i="12"/>
  <c r="Z92" i="12"/>
  <c r="AA92" i="12"/>
  <c r="AB92" i="12"/>
  <c r="Z93" i="12"/>
  <c r="AA93" i="12"/>
  <c r="AB93" i="12"/>
  <c r="Z94" i="12"/>
  <c r="AB94" i="12" s="1"/>
  <c r="AA94" i="12"/>
  <c r="Z95" i="12"/>
  <c r="AA95" i="12"/>
  <c r="Z96" i="12"/>
  <c r="AA96" i="12"/>
  <c r="AB96" i="12"/>
  <c r="AA21" i="12"/>
  <c r="Z21" i="12"/>
  <c r="AV31" i="15" l="1"/>
  <c r="U23" i="12"/>
  <c r="AC25" i="15"/>
  <c r="AC23" i="15"/>
  <c r="U88" i="12"/>
  <c r="U77" i="12"/>
  <c r="U66" i="12"/>
  <c r="U55" i="12"/>
  <c r="U44" i="12"/>
  <c r="U33" i="12"/>
  <c r="U22" i="12"/>
  <c r="BQ96" i="15"/>
  <c r="BQ85" i="15"/>
  <c r="BQ30" i="15"/>
  <c r="BQ56" i="15"/>
  <c r="BQ45" i="15"/>
  <c r="BQ34" i="15"/>
  <c r="BQ23" i="15"/>
  <c r="BQ94" i="15"/>
  <c r="BQ83" i="15"/>
  <c r="BQ72" i="15"/>
  <c r="BQ61" i="15"/>
  <c r="BQ50" i="15"/>
  <c r="BQ39" i="15"/>
  <c r="BQ28" i="15"/>
  <c r="BP22" i="15"/>
  <c r="AW23" i="15"/>
  <c r="AW94" i="15"/>
  <c r="AW83" i="15"/>
  <c r="AW72" i="15"/>
  <c r="AW61" i="15"/>
  <c r="AW50" i="15"/>
  <c r="AW39" i="15"/>
  <c r="AW28" i="15"/>
  <c r="AV22" i="15"/>
  <c r="AW22" i="15" s="1"/>
  <c r="AW98" i="15" s="1"/>
  <c r="U10" i="15" s="1"/>
  <c r="AC87" i="15"/>
  <c r="AC76" i="15"/>
  <c r="AC65" i="15"/>
  <c r="AC54" i="15"/>
  <c r="AC43" i="15"/>
  <c r="AC32" i="15"/>
  <c r="AC29" i="15"/>
  <c r="AC94" i="15"/>
  <c r="AC83" i="15"/>
  <c r="AC72" i="15"/>
  <c r="AC61" i="15"/>
  <c r="AC50" i="15"/>
  <c r="AC39" i="15"/>
  <c r="AC28" i="15"/>
  <c r="AC22" i="15"/>
  <c r="AI95" i="12"/>
  <c r="AI44" i="12"/>
  <c r="AI29" i="12"/>
  <c r="AI22" i="12"/>
  <c r="AB51" i="12"/>
  <c r="AB82" i="12"/>
  <c r="AB66" i="12"/>
  <c r="AB58" i="12"/>
  <c r="AB89" i="12"/>
  <c r="AB73" i="12"/>
  <c r="AB88" i="12"/>
  <c r="AB80" i="12"/>
  <c r="AB24" i="12"/>
  <c r="AB95" i="12"/>
  <c r="AB23" i="12"/>
  <c r="AB67" i="12"/>
  <c r="AB22" i="12"/>
  <c r="AB45" i="12"/>
  <c r="AB29" i="12"/>
  <c r="AB38" i="12"/>
  <c r="S97" i="12"/>
  <c r="N7" i="12" s="1"/>
  <c r="BP98" i="15"/>
  <c r="Y10" i="15" s="1"/>
  <c r="BO98" i="15"/>
  <c r="X10" i="15" s="1"/>
  <c r="AU98" i="15"/>
  <c r="S10" i="15" s="1"/>
  <c r="AB98" i="15"/>
  <c r="O10" i="15" s="1"/>
  <c r="AA98" i="15"/>
  <c r="N10" i="15" s="1"/>
  <c r="AV98" i="15" l="1"/>
  <c r="T10" i="15" s="1"/>
  <c r="BQ98" i="15"/>
  <c r="Z10" i="15" s="1"/>
  <c r="AC98" i="15"/>
  <c r="P10" i="15" s="1"/>
  <c r="T97" i="12" l="1"/>
  <c r="O7" i="12" s="1"/>
  <c r="U21" i="12"/>
  <c r="U97" i="12" l="1"/>
  <c r="P7" i="12" s="1"/>
  <c r="AA97" i="12" l="1"/>
  <c r="T7" i="12" s="1"/>
  <c r="AB21" i="12" l="1"/>
  <c r="AI21" i="12" s="1"/>
  <c r="AI97" i="12" s="1"/>
  <c r="Z7" i="12" s="1"/>
  <c r="Z97" i="12"/>
  <c r="S7" i="12" s="1"/>
  <c r="AB97" i="12" l="1"/>
  <c r="U7" i="12" s="1"/>
</calcChain>
</file>

<file path=xl/sharedStrings.xml><?xml version="1.0" encoding="utf-8"?>
<sst xmlns="http://schemas.openxmlformats.org/spreadsheetml/2006/main" count="1008" uniqueCount="285">
  <si>
    <t>Authorized Signature:</t>
  </si>
  <si>
    <t>Date:</t>
  </si>
  <si>
    <t>5 Gbps</t>
  </si>
  <si>
    <t>40 Gbps</t>
  </si>
  <si>
    <t>100 Gbps</t>
  </si>
  <si>
    <t xml:space="preserve"> School District of Osceola County: Internet Access and DDoS</t>
  </si>
  <si>
    <t>VENDOR LOGO HERE</t>
  </si>
  <si>
    <t xml:space="preserve">Per the RFP, in addition to the Internet Access request, Osceoloa County requests Respondents to provide a detailed solution to mitigate Distributed Denial of Service (“DDoS”) attacks.  Respondents are required to explain whether this feature/solution is commercially available to like size enterprise customers such as School District of Osceola County, whether there is an additional fee for the service and if so, to quantify the fee separately.  If the Respondent’s base proposal includes the DDoS feature, then the Respondent must certify that DDoS is integral and bundled with no separate charge to other similarly situated enterprise customers. This means that the Respondent cannot propose to bundle DDoS services as part of its base service price for this RFP unless that option is commercially available to other customers. </t>
  </si>
  <si>
    <t xml:space="preserve">NOC: </t>
  </si>
  <si>
    <t>Location Name</t>
  </si>
  <si>
    <t>Address</t>
  </si>
  <si>
    <t>INTERNET ACCESS CONNECTIVITY</t>
  </si>
  <si>
    <t>Requested Bandwidth</t>
  </si>
  <si>
    <t>Closest Comparable Service Level (Gbps)</t>
  </si>
  <si>
    <t>Eligible Cost Per Month</t>
  </si>
  <si>
    <t>One-time Installation Cost</t>
  </si>
  <si>
    <t>25 Gbps</t>
  </si>
  <si>
    <t>50 Gbps</t>
  </si>
  <si>
    <t>75 Gbps</t>
  </si>
  <si>
    <t>150 Gbps</t>
  </si>
  <si>
    <t>200 Gbps</t>
  </si>
  <si>
    <t>250 Gbps</t>
  </si>
  <si>
    <t>DISTRIBUTED DENIAL OF SERVICE (DDOS) MITIGATION SERVICES</t>
  </si>
  <si>
    <t>Ineligible Cost Per Month</t>
  </si>
  <si>
    <t xml:space="preserve"> School District of Osceola County: Leased Lit Fiber Wide Area Network </t>
  </si>
  <si>
    <t>Instructions</t>
  </si>
  <si>
    <t>1. In Section 1, complete the submitting vendor information.</t>
  </si>
  <si>
    <t xml:space="preserve">2. Section 2 and 2a, provide pricing for Data Centers (2) and A-loc Hub locations (10 listed, if more needed, create). </t>
  </si>
  <si>
    <t>3.  If managed equipment is not bundled with MRC, provide pricing in columns I-M. Provide Special Construction costs as needed.</t>
  </si>
  <si>
    <t>2. Per the RFP, Section 2, special construction cost per foot for future sites must be included in your proposal.</t>
  </si>
  <si>
    <t xml:space="preserve">3. Section 3: Provide the E-Rate Eligible and Ineligible costs (NRC and MRC) for the bandwidths listed. Blacked out cells are not requested. Provide Installation and Configuration and/or Special Construction cost as needed. Renewal term pricing must be completed in columns AF-BR. </t>
  </si>
  <si>
    <t>Total Cost</t>
  </si>
  <si>
    <t>Total Ineligible</t>
  </si>
  <si>
    <t>Total Eligible</t>
  </si>
  <si>
    <t>SECTION 1: Vendor Information</t>
  </si>
  <si>
    <t>Service Provider:</t>
  </si>
  <si>
    <t>SECTION 3: MRC, One-time non-special construction, Special Construction Costs</t>
  </si>
  <si>
    <t>Current Locations</t>
  </si>
  <si>
    <t>One-time Costs (Initial Installation and Configuration)</t>
  </si>
  <si>
    <t>Special Construction NRC</t>
  </si>
  <si>
    <t>Selected As Hub/Core Ring Site? Y/N</t>
  </si>
  <si>
    <t>Type</t>
  </si>
  <si>
    <t>Entity Type</t>
  </si>
  <si>
    <t>Billed Entity Number</t>
  </si>
  <si>
    <t>City</t>
  </si>
  <si>
    <t>State</t>
  </si>
  <si>
    <t>Zip Code</t>
  </si>
  <si>
    <t xml:space="preserve">10 Gpbs </t>
  </si>
  <si>
    <t xml:space="preserve">Eligible One-time, Non-Special Construction Costs </t>
  </si>
  <si>
    <t xml:space="preserve">Ineligible One-Time, Non-Special Construction Costs </t>
  </si>
  <si>
    <t>Total Special Construction NRC (if applicable)</t>
  </si>
  <si>
    <t>E-Rate Ineligible Special Construction NRC (if applicable)</t>
  </si>
  <si>
    <t>Total Eligible Special Construction NRC (if applicable)</t>
  </si>
  <si>
    <t>Notes</t>
  </si>
  <si>
    <t>Elem</t>
  </si>
  <si>
    <t>ADMIN</t>
  </si>
  <si>
    <t>Osceola District Schools Environmental Study Center</t>
  </si>
  <si>
    <t>4300 S. Poinciana Blvd</t>
  </si>
  <si>
    <t>Kissimmee</t>
  </si>
  <si>
    <t>FL</t>
  </si>
  <si>
    <t>Central Osceola Transportation &amp; Operations (Coto)</t>
  </si>
  <si>
    <t>401 Simpson Road</t>
  </si>
  <si>
    <t>Transportation - St Cloud</t>
  </si>
  <si>
    <t>2105 South Michigan Ave</t>
  </si>
  <si>
    <t>St Cloud</t>
  </si>
  <si>
    <t>Exceptional Student Education Department</t>
  </si>
  <si>
    <t>805 Bill Beck Blvd.</t>
  </si>
  <si>
    <t>Alco Complex</t>
  </si>
  <si>
    <t>2320 New Beginnings Rd</t>
  </si>
  <si>
    <t>Facilities Division</t>
  </si>
  <si>
    <t>809 Bill Beck Blvd.</t>
  </si>
  <si>
    <t>St Cloud Annex</t>
  </si>
  <si>
    <t>1022 Virginia Avenue</t>
  </si>
  <si>
    <t>St. Cloud</t>
  </si>
  <si>
    <t>Ross Jefferies Complex</t>
  </si>
  <si>
    <t>1200 Vermont Ave</t>
  </si>
  <si>
    <t>Maintenance And Facilities</t>
  </si>
  <si>
    <t>2540 Old Dixie Highway</t>
  </si>
  <si>
    <t>Human Resources Department</t>
  </si>
  <si>
    <t>799 Bill Beck Blvd.</t>
  </si>
  <si>
    <t>East Osceola Transportation &amp; Operations (Eoto)</t>
  </si>
  <si>
    <t>5750 Nova Road</t>
  </si>
  <si>
    <t>Saint Cloud</t>
  </si>
  <si>
    <t>Koa Elementary School</t>
  </si>
  <si>
    <t>5000 Koa Street</t>
  </si>
  <si>
    <t>Neptune Elementary School</t>
  </si>
  <si>
    <t>1200 Betsy Ross Lane</t>
  </si>
  <si>
    <t>Mill Creek Elementary School</t>
  </si>
  <si>
    <t>1700 Mill Slough Road</t>
  </si>
  <si>
    <t>Lakeview Elementary School</t>
  </si>
  <si>
    <t>2900 5th St</t>
  </si>
  <si>
    <t>Boggy Creek Elementary School</t>
  </si>
  <si>
    <t>810 Florida Pkwy</t>
  </si>
  <si>
    <t>St Cloud Elementary School</t>
  </si>
  <si>
    <t>2701 Budinger Avenue</t>
  </si>
  <si>
    <t>Reedy Creek Elementary School</t>
  </si>
  <si>
    <t>5100 Eagles Trail</t>
  </si>
  <si>
    <t>Ventura Elementary School</t>
  </si>
  <si>
    <t>275 Waters Edge Drive</t>
  </si>
  <si>
    <t>Partin Settlement Elementary School</t>
  </si>
  <si>
    <t>2434 Remington Blvd</t>
  </si>
  <si>
    <t>Narcoossee Elementary School</t>
  </si>
  <si>
    <t>2690 N Narcoossee Road</t>
  </si>
  <si>
    <t>Cypress Elementary School</t>
  </si>
  <si>
    <t>2251 Lakeside Dr</t>
  </si>
  <si>
    <t>East Lake Elementary School</t>
  </si>
  <si>
    <t>4001 Boggy Creek Road</t>
  </si>
  <si>
    <t>Flora Ridge Elementary School</t>
  </si>
  <si>
    <t>2900 Dyer Blvd</t>
  </si>
  <si>
    <t>Chestnut Elementary School For Science And Engineering</t>
  </si>
  <si>
    <t>4300 Chestnut Street</t>
  </si>
  <si>
    <t>Deerwood Elementary School</t>
  </si>
  <si>
    <t>3701 Marigold Avenue</t>
  </si>
  <si>
    <t>Central Avenue Elementary School</t>
  </si>
  <si>
    <t>500 W Columbia Avenue</t>
  </si>
  <si>
    <t>Highlands Elementary School</t>
  </si>
  <si>
    <t>800 West Donegan Avenue</t>
  </si>
  <si>
    <t>Thacker Avenue Elementary For International Studies</t>
  </si>
  <si>
    <t>301 N Thacker Ave</t>
  </si>
  <si>
    <t>Sunrise Elementary School</t>
  </si>
  <si>
    <t>1925 Ham Brown Road</t>
  </si>
  <si>
    <t>Kissimmee Elementary School</t>
  </si>
  <si>
    <t>3700 West Donegan Avenue</t>
  </si>
  <si>
    <t>Pleasant Hill Elementary School</t>
  </si>
  <si>
    <t>1801 Jack Calhoun Drive</t>
  </si>
  <si>
    <t>Michigan Avenue Elementary School</t>
  </si>
  <si>
    <t>2015 S Michigan Avenue</t>
  </si>
  <si>
    <t>Island Village Elementary</t>
  </si>
  <si>
    <t>2050 Celebration Blvd</t>
  </si>
  <si>
    <t>Hickory Tree Elementary School</t>
  </si>
  <si>
    <t>2355  Old Hickory Tree Rd</t>
  </si>
  <si>
    <t xml:space="preserve">High </t>
  </si>
  <si>
    <t>Liberty High School</t>
  </si>
  <si>
    <t>4250 Pleasant Hill Road</t>
  </si>
  <si>
    <t>Osceola High School</t>
  </si>
  <si>
    <t>420 South Thacker Avenue</t>
  </si>
  <si>
    <t>Poinciana High School</t>
  </si>
  <si>
    <t>2300 South Poinciana Blvd</t>
  </si>
  <si>
    <t>Gateway High School</t>
  </si>
  <si>
    <t>93 Panther Paws Trail</t>
  </si>
  <si>
    <t>Celebration High School</t>
  </si>
  <si>
    <t>1809 Celebration Blvd</t>
  </si>
  <si>
    <t>Celebration</t>
  </si>
  <si>
    <t>Professional And Technical High School</t>
  </si>
  <si>
    <t>501 Simpson Road</t>
  </si>
  <si>
    <t>Harmony High School</t>
  </si>
  <si>
    <t>3601 Arthur J Gallagher Boulevard</t>
  </si>
  <si>
    <t>Tohopekaliga High School</t>
  </si>
  <si>
    <t>3675 Boggy Creek Road</t>
  </si>
  <si>
    <t>Nova Lakes High School</t>
  </si>
  <si>
    <t>5800 Nova Rd</t>
  </si>
  <si>
    <t>St Cloud High School</t>
  </si>
  <si>
    <t>2000 Bulldog Lane</t>
  </si>
  <si>
    <t>HUB</t>
  </si>
  <si>
    <t>Osceola District Schools District Office</t>
  </si>
  <si>
    <t>817 Bill Beck Blvd</t>
  </si>
  <si>
    <t>West Osceola Transportation &amp; Operations (Woto)</t>
  </si>
  <si>
    <t>5300 Robert Mclane Boulevard</t>
  </si>
  <si>
    <t>Middle</t>
  </si>
  <si>
    <t>Horizon Middle School</t>
  </si>
  <si>
    <t>2020 Ham Brown Road</t>
  </si>
  <si>
    <t>Parkway Middle School</t>
  </si>
  <si>
    <t>857 Florida Parkway</t>
  </si>
  <si>
    <t>Denn John Middle School</t>
  </si>
  <si>
    <t>2001 Denn John Lane</t>
  </si>
  <si>
    <t>St Cloud Middle School</t>
  </si>
  <si>
    <t>1975 S Michigan Ave</t>
  </si>
  <si>
    <t>Narcoossee Middle School</t>
  </si>
  <si>
    <t>2700 N Narcoossee Rd</t>
  </si>
  <si>
    <t>Neptune Middle School</t>
  </si>
  <si>
    <t>2727 Neptune Road</t>
  </si>
  <si>
    <t>Kissimmee Middle School</t>
  </si>
  <si>
    <t>2410 Dyer Blvd</t>
  </si>
  <si>
    <t>Harmony Middle School</t>
  </si>
  <si>
    <t>3725 Arthur J Gallagher Blvd</t>
  </si>
  <si>
    <t>K-8</t>
  </si>
  <si>
    <t>Bellalago Charter Academy</t>
  </si>
  <si>
    <t>3651 Pleasant Hill Road</t>
  </si>
  <si>
    <t>Alt. School</t>
  </si>
  <si>
    <t>Zenith Accelerated Academy</t>
  </si>
  <si>
    <t>2218 East Irlo Bronson Memorial Highway</t>
  </si>
  <si>
    <t>Westside K-8 School</t>
  </si>
  <si>
    <t>2551 Westside Boulevard</t>
  </si>
  <si>
    <t>Discovery Intermediate School</t>
  </si>
  <si>
    <t>5350 San Miguel Road</t>
  </si>
  <si>
    <t>Spec. Ed</t>
  </si>
  <si>
    <t>Pm Wells Center For Academic Excellence</t>
  </si>
  <si>
    <t>2426 Remington Blvd</t>
  </si>
  <si>
    <t>Poinciana Academy Of Fine Arts</t>
  </si>
  <si>
    <t>4201 Rhododendron Avenue</t>
  </si>
  <si>
    <t>Virtual</t>
  </si>
  <si>
    <t>Osceola Virtual Franchise (Secondary)</t>
  </si>
  <si>
    <t>1907 Michigan Avenue</t>
  </si>
  <si>
    <t>Cross Prairie K-8</t>
  </si>
  <si>
    <t>2107 Rankin Street</t>
  </si>
  <si>
    <t>Osceola Center For Early Learning</t>
  </si>
  <si>
    <t>1200 Vermont Avenue</t>
  </si>
  <si>
    <t>New Beginnings Education Center</t>
  </si>
  <si>
    <t>2599 West Vine Street</t>
  </si>
  <si>
    <t>Osceola County School For The Arts</t>
  </si>
  <si>
    <t>3151 North Orange Blossom Trail</t>
  </si>
  <si>
    <t>Adult Ed</t>
  </si>
  <si>
    <t>Osceola Technical College St Cloud Campus</t>
  </si>
  <si>
    <t>2901 17th Street</t>
  </si>
  <si>
    <t>Osceola Technical College Poinciana Campus</t>
  </si>
  <si>
    <t>1030 Cypress Parkway</t>
  </si>
  <si>
    <t>Neocity Academy</t>
  </si>
  <si>
    <t>195 Neocity Way</t>
  </si>
  <si>
    <t>Osceola Virtual Instruction Program</t>
  </si>
  <si>
    <t>2218 East Iro Bronson Memorial Hwy</t>
  </si>
  <si>
    <t>Celebration K8 School</t>
  </si>
  <si>
    <t>510 Campus Street</t>
  </si>
  <si>
    <t>Canoe Creek K-8</t>
  </si>
  <si>
    <t>3600 Canoe Creek Road</t>
  </si>
  <si>
    <t>Voyager K-8</t>
  </si>
  <si>
    <t>3175 Voyager Avenue</t>
  </si>
  <si>
    <t>Knights Point K-8</t>
  </si>
  <si>
    <t>4890 Golden Knight Blvd</t>
  </si>
  <si>
    <t>Osceola Technical College Kissimmee Campus</t>
  </si>
  <si>
    <t>Harmony Community School</t>
  </si>
  <si>
    <t>3365 Schoolhouse Road</t>
  </si>
  <si>
    <t>Harmony</t>
  </si>
  <si>
    <t xml:space="preserve">School District of Osceola County: Leased Dark Fiber Wide Area Network </t>
  </si>
  <si>
    <t>4. In column C, indicate which of the sites have been selected as aggregate or hub sites for your proposal. SDOC is not prescribing locations to be utilized as aggregation hub/core sites. As such, the District will consider all proposed network designs that meet or exceed the goals outlined in this RFP. All sites listed below must be included in the proposal.  Failure to include all sites in a proposed price option may result in proposal disqualification. If a site listed below will be included but will not receive a direct connection on the vendor’s proposed network, this must be clearly stated in the proposal and in the notes field.</t>
  </si>
  <si>
    <t>First Renewal MRC covers any future sites not listed specifically in this section</t>
  </si>
  <si>
    <t>Second Renewal MRC covers any future sites not listed specifically in this section</t>
  </si>
  <si>
    <t>One-time Costs                      (Initial Installation and Configuration)</t>
  </si>
  <si>
    <t>Initial Term Cost Calculations</t>
  </si>
  <si>
    <t>60 Month Pricing</t>
  </si>
  <si>
    <t># Strands Lit (vendor to complete)</t>
  </si>
  <si>
    <t xml:space="preserve">MRC including M&amp;O </t>
  </si>
  <si>
    <t>E-Rate Ineligible MRC (if applicable)</t>
  </si>
  <si>
    <r>
      <t xml:space="preserve">Total Cost         </t>
    </r>
    <r>
      <rPr>
        <b/>
        <sz val="12"/>
        <color rgb="FFFF0000"/>
        <rFont val="Aptos"/>
        <family val="2"/>
      </rPr>
      <t>auto calculated</t>
    </r>
  </si>
  <si>
    <r>
      <t xml:space="preserve">Total E-Rate Ineligible Costs                  </t>
    </r>
    <r>
      <rPr>
        <b/>
        <sz val="12"/>
        <color rgb="FFFF0000"/>
        <rFont val="Aptos"/>
        <family val="2"/>
      </rPr>
      <t xml:space="preserve"> auto calculated</t>
    </r>
  </si>
  <si>
    <r>
      <t xml:space="preserve">Total E-Rate Eligible Costs                    </t>
    </r>
    <r>
      <rPr>
        <b/>
        <sz val="12"/>
        <color rgb="FFFF0000"/>
        <rFont val="Aptos"/>
        <family val="2"/>
      </rPr>
      <t>auto calculated</t>
    </r>
  </si>
  <si>
    <t>Adult Ed.</t>
  </si>
  <si>
    <t>200 Gbps                     Optional</t>
  </si>
  <si>
    <t>150 Gbps                 Optional</t>
  </si>
  <si>
    <t>250 Gbps               Optional</t>
  </si>
  <si>
    <t>Must be completed</t>
  </si>
  <si>
    <t>Optional</t>
  </si>
  <si>
    <t>Osceola District Schools District Office Building 1000, Room 18C                                                                                 817 Bill Beck Blvd Kissimmee, FL 34744</t>
  </si>
  <si>
    <t>SECTION 3: Other Services</t>
  </si>
  <si>
    <t>SECTION 2: Requested Services</t>
  </si>
  <si>
    <t>3. Complete Section 2, Other Services</t>
  </si>
  <si>
    <t>Initial Bandwidth Request 25 Gbps</t>
  </si>
  <si>
    <t>MRC</t>
  </si>
  <si>
    <t>2. Complete Section 2, including the E-Rate eligible monthly recurring costs and one-time installation and initial configuration costs for both Internet Access and DDoS. Respondents must provide pricing for each bandwidth tier listed below labeled "Must be completed." If the exact bandwidths listed are not available, Respondents should include their closest comparable service level for consideration</t>
  </si>
  <si>
    <t>Requested Service Level</t>
  </si>
  <si>
    <t xml:space="preserve"> Initial Term</t>
  </si>
  <si>
    <t>Renewal #1</t>
  </si>
  <si>
    <t>Renewal #2</t>
  </si>
  <si>
    <t>First Renewal 60-month Pricing</t>
  </si>
  <si>
    <t>Second Renewal 60-month Pricing</t>
  </si>
  <si>
    <t>60-month Pricing</t>
  </si>
  <si>
    <t>Initial Term</t>
  </si>
  <si>
    <t>Indicates initial bandwidth</t>
  </si>
  <si>
    <t>4. In column C indicate which of the sites have been selected as aggregate or hub sites for your proposal. SDOC is not prescribing locations to be utilized as aggregation hub/core sites. Per the RFP, aggregate hub/core sites must be scaled initially to 100 Gbps. As such, the District will consider all proposed network designs that meet or exceed the goals outlined in this RFP. All sites listed below must be included in the proposal.  Failure to include all sites in a proposed price option may result in proposal disqualification. If a site listed below will be included but will not receive a direct connection on the vendor’s proposed network, this must be clearly stated in the proposal and in the notes field.</t>
  </si>
  <si>
    <t>E-Rate Eligible MRC*</t>
  </si>
  <si>
    <t>2027-2032</t>
  </si>
  <si>
    <t>2032-2037</t>
  </si>
  <si>
    <t>2037-2042</t>
  </si>
  <si>
    <t>Special Construction NRC
(Initial Bandwidth only)</t>
  </si>
  <si>
    <t>One-time Costs
(Initial Installation and Configuration)</t>
  </si>
  <si>
    <t>3. Section 3: Provide the E-Rate Eligible and Ineligible costs (NRC and MRC) for the strand count listed. Provide Installation and Configuration and/or Special Construction cost as needed. Renewal term pricing must be included in columns W-AI.</t>
  </si>
  <si>
    <t>Total Cost
auto calculated</t>
  </si>
  <si>
    <t>Total Ineligible
auto calculated</t>
  </si>
  <si>
    <t>Total Eligible
auto calculated</t>
  </si>
  <si>
    <t>One-time Non-recurring Costs</t>
  </si>
  <si>
    <r>
      <t xml:space="preserve">E-Rate Eligible MRC
</t>
    </r>
    <r>
      <rPr>
        <b/>
        <sz val="12"/>
        <color rgb="FFFF0000"/>
        <rFont val="Aptos"/>
        <family val="2"/>
      </rPr>
      <t>(Vendors may replace requested bandwidth level with closest comparable bandwidth level when requested bandwidth is not available)</t>
    </r>
  </si>
  <si>
    <t>Totals</t>
  </si>
  <si>
    <t>SECTION 2: Special Construction costs for future sites (price per foot):</t>
  </si>
  <si>
    <t>Initial 60-month term</t>
  </si>
  <si>
    <t>First 60-month renewal</t>
  </si>
  <si>
    <t>Second 60-month renewal</t>
  </si>
  <si>
    <t>*It is the intention of SDOC to light twelve (12) strands of fiber at each location. Vendors are encouraged to provide additional strands based on industry standards. Incremental cost to install additional strands beyond the minimum twelve (12) should be clearly stated in your response.</t>
  </si>
  <si>
    <t>First Renewal 60 Month Pricing</t>
  </si>
  <si>
    <t>First Renewal Cost Calculations</t>
  </si>
  <si>
    <t>Second Renewal 60 Month Pricing</t>
  </si>
  <si>
    <t>Second Renewal Cost Calculations</t>
  </si>
  <si>
    <t>IP Addresses
(24 Block)</t>
  </si>
  <si>
    <t>Total Eligible Special Construction NRC 
auto calculated</t>
  </si>
  <si>
    <r>
      <t xml:space="preserve">Total Eligible Special Construction NRC
</t>
    </r>
    <r>
      <rPr>
        <b/>
        <sz val="12"/>
        <color rgb="FFFF0000"/>
        <rFont val="Aptos"/>
        <family val="2"/>
      </rPr>
      <t>auto calculated</t>
    </r>
  </si>
  <si>
    <r>
      <t xml:space="preserve">E-Rate Ineligible MRC 
</t>
    </r>
    <r>
      <rPr>
        <b/>
        <sz val="12"/>
        <color rgb="FFFF0000"/>
        <rFont val="Aptos"/>
        <family val="2"/>
      </rPr>
      <t>auto calculated</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</si>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</sst>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4" formatCode="_(&quot;$&quot;* #,##0.00_);_(&quot;$&quot;* \(#,##0.00\);_(&quot;$&quot;* &quot;-&quot;??_);_(@_)"/>
  </numFmts>
  <fonts count="48" x14ac:knownFonts="1">
    <font>
      <sz val="11"/>
      <color theme="1"/>
      <name val="Calibri"/>
      <family val="2"/>
      <scheme val="minor"/>
    </font>
    <font>
      <sz val="11"/>
      <color theme="1"/>
      <name val="Calibri"/>
      <family val="2"/>
      <scheme val="minor"/>
    </font>
    <font>
      <b/>
      <sz val="12"/>
      <color theme="1"/>
      <name val="Calibri"/>
      <family val="2"/>
      <scheme val="minor"/>
    </font>
    <font>
      <sz val="8"/>
      <name val="Calibri"/>
      <family val="2"/>
      <scheme val="minor"/>
    </font>
    <font>
      <sz val="11"/>
      <color theme="1"/>
      <name val="Aptos"/>
      <family val="2"/>
    </font>
    <font>
      <sz val="10"/>
      <color theme="1"/>
      <name val="Aptos"/>
      <family val="2"/>
    </font>
    <font>
      <sz val="18"/>
      <color rgb="FF000000"/>
      <name val="Aptos"/>
      <family val="2"/>
    </font>
    <font>
      <sz val="14"/>
      <color rgb="FF000000"/>
      <name val="Aptos"/>
      <family val="2"/>
    </font>
    <font>
      <sz val="11"/>
      <color rgb="FF000000"/>
      <name val="Aptos"/>
      <family val="2"/>
    </font>
    <font>
      <b/>
      <sz val="12"/>
      <color theme="1"/>
      <name val="Aptos"/>
      <family val="2"/>
    </font>
    <font>
      <sz val="12"/>
      <color theme="1"/>
      <name val="Aptos"/>
      <family val="2"/>
    </font>
    <font>
      <sz val="18"/>
      <color theme="1"/>
      <name val="Aptos"/>
      <family val="2"/>
    </font>
    <font>
      <sz val="60"/>
      <color rgb="FF000000"/>
      <name val="Aptos"/>
      <family val="2"/>
    </font>
    <font>
      <u/>
      <sz val="20"/>
      <color rgb="FF000000"/>
      <name val="Aptos"/>
      <family val="2"/>
    </font>
    <font>
      <sz val="13"/>
      <color theme="1"/>
      <name val="Aptos"/>
      <family val="2"/>
    </font>
    <font>
      <sz val="13"/>
      <color rgb="FF000000"/>
      <name val="Aptos"/>
      <family val="2"/>
    </font>
    <font>
      <b/>
      <sz val="13"/>
      <color theme="4"/>
      <name val="Aptos"/>
      <family val="2"/>
    </font>
    <font>
      <b/>
      <sz val="13"/>
      <color rgb="FF000000"/>
      <name val="Aptos"/>
      <family val="2"/>
    </font>
    <font>
      <b/>
      <sz val="11"/>
      <color rgb="FF000000"/>
      <name val="Aptos"/>
      <family val="2"/>
    </font>
    <font>
      <b/>
      <sz val="11"/>
      <color theme="1"/>
      <name val="Aptos"/>
      <family val="2"/>
    </font>
    <font>
      <b/>
      <sz val="12"/>
      <color rgb="FF0070C0"/>
      <name val="Aptos"/>
      <family val="2"/>
    </font>
    <font>
      <sz val="10"/>
      <name val="Aptos"/>
      <family val="2"/>
    </font>
    <font>
      <b/>
      <sz val="11"/>
      <color theme="8" tint="-0.249977111117893"/>
      <name val="Aptos"/>
      <family val="2"/>
    </font>
    <font>
      <b/>
      <sz val="11"/>
      <name val="Aptos"/>
      <family val="2"/>
    </font>
    <font>
      <u/>
      <sz val="20"/>
      <color theme="1"/>
      <name val="Aptos"/>
      <family val="2"/>
    </font>
    <font>
      <b/>
      <sz val="13"/>
      <color rgb="FF0070C0"/>
      <name val="Aptos"/>
      <family val="2"/>
    </font>
    <font>
      <sz val="11"/>
      <color rgb="FFFF0000"/>
      <name val="Aptos"/>
      <family val="2"/>
    </font>
    <font>
      <b/>
      <sz val="12"/>
      <color rgb="FF000000"/>
      <name val="Aptos"/>
      <family val="2"/>
    </font>
    <font>
      <b/>
      <sz val="12"/>
      <color rgb="FFFF0000"/>
      <name val="Aptos"/>
      <family val="2"/>
    </font>
    <font>
      <b/>
      <sz val="12"/>
      <name val="Aptos"/>
      <family val="2"/>
    </font>
    <font>
      <b/>
      <sz val="18"/>
      <color rgb="FFFF0000"/>
      <name val="Aptos"/>
      <family val="2"/>
    </font>
    <font>
      <b/>
      <sz val="18"/>
      <color theme="1"/>
      <name val="Aptos"/>
      <family val="2"/>
    </font>
    <font>
      <b/>
      <sz val="14"/>
      <color theme="4"/>
      <name val="Aptos"/>
      <family val="2"/>
    </font>
    <font>
      <b/>
      <sz val="14"/>
      <color rgb="FF0070C0"/>
      <name val="Aptos"/>
      <family val="2"/>
    </font>
    <font>
      <sz val="12"/>
      <color rgb="FF000000"/>
      <name val="Aptos"/>
      <family val="2"/>
    </font>
    <font>
      <sz val="14"/>
      <color theme="1"/>
      <name val="Aptos"/>
      <family val="2"/>
    </font>
    <font>
      <sz val="26"/>
      <color rgb="FF000000"/>
      <name val="Aptos"/>
      <family val="2"/>
    </font>
    <font>
      <b/>
      <sz val="14"/>
      <name val="Aptos"/>
      <family val="2"/>
    </font>
    <font>
      <sz val="12"/>
      <name val="Aptos"/>
      <family val="2"/>
    </font>
    <font>
      <b/>
      <sz val="11"/>
      <color rgb="FFFF0000"/>
      <name val="Aptos"/>
      <family val="2"/>
    </font>
    <font>
      <b/>
      <sz val="14"/>
      <color theme="1"/>
      <name val="Aptos"/>
      <family val="2"/>
    </font>
    <font>
      <sz val="11"/>
      <name val="Calibri"/>
      <family val="2"/>
      <scheme val="minor"/>
    </font>
    <font>
      <sz val="11"/>
      <name val="Aptos"/>
      <family val="2"/>
    </font>
    <font>
      <sz val="16"/>
      <color rgb="FF000000"/>
      <name val="Aptos"/>
      <family val="2"/>
    </font>
    <font>
      <sz val="14"/>
      <color theme="4"/>
      <name val="Aptos"/>
      <family val="2"/>
    </font>
    <font>
      <b/>
      <sz val="16"/>
      <color rgb="FF000000"/>
      <name val="Aptos"/>
      <family val="2"/>
    </font>
    <font>
      <b/>
      <sz val="16"/>
      <color theme="1"/>
      <name val="Aptos"/>
      <family val="2"/>
    </font>
    <font>
      <sz val="16"/>
      <color theme="1"/>
      <name val="Aptos"/>
      <family val="2"/>
    </font>
  </fonts>
  <fills count="1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1"/>
        <bgColor indexed="64"/>
      </patternFill>
    </fill>
  </fills>
  <borders count="38">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thin">
        <color auto="1"/>
      </right>
      <top style="thin">
        <color auto="1"/>
      </top>
      <bottom style="thin">
        <color auto="1"/>
      </bottom>
      <diagonal/>
    </border>
    <border>
      <left/>
      <right style="medium">
        <color indexed="64"/>
      </right>
      <top/>
      <bottom/>
      <diagonal/>
    </border>
    <border>
      <left style="thin">
        <color auto="1"/>
      </left>
      <right style="thin">
        <color auto="1"/>
      </right>
      <top style="thin">
        <color auto="1"/>
      </top>
      <bottom/>
      <diagonal/>
    </border>
    <border>
      <left/>
      <right/>
      <top style="thin">
        <color indexed="64"/>
      </top>
      <bottom style="thin">
        <color indexed="64"/>
      </bottom>
      <diagonal/>
    </border>
    <border>
      <left style="medium">
        <color indexed="64"/>
      </left>
      <right/>
      <top/>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0" fontId="1" fillId="0" borderId="0"/>
  </cellStyleXfs>
  <cellXfs count="311">
    <xf numFmtId="0" fontId="0" fillId="0" borderId="0" xfId="0"/>
    <xf numFmtId="0" fontId="8" fillId="2" borderId="8" xfId="0" applyFont="1" applyFill="1" applyBorder="1" applyAlignment="1" applyProtection="1">
      <alignment horizontal="center" vertical="center"/>
      <protection locked="0"/>
    </xf>
    <xf numFmtId="44" fontId="42" fillId="2" borderId="8" xfId="0" applyNumberFormat="1" applyFont="1" applyFill="1" applyBorder="1" applyAlignment="1" applyProtection="1">
      <alignment horizontal="center" vertical="center" wrapText="1"/>
      <protection locked="0"/>
    </xf>
    <xf numFmtId="0" fontId="4" fillId="0" borderId="0" xfId="0" applyFont="1" applyAlignment="1">
      <alignment vertical="top" wrapText="1"/>
    </xf>
    <xf numFmtId="0" fontId="4" fillId="0" borderId="0" xfId="0" applyFont="1" applyAlignment="1">
      <alignment horizontal="left" vertical="center" wrapText="1"/>
    </xf>
    <xf numFmtId="0" fontId="12" fillId="0" borderId="0" xfId="0" applyFont="1" applyAlignment="1">
      <alignment horizontal="left" vertical="center" wrapText="1"/>
    </xf>
    <xf numFmtId="0" fontId="7" fillId="0" borderId="0" xfId="0" applyFont="1" applyAlignment="1">
      <alignment horizontal="center" vertical="top" wrapText="1"/>
    </xf>
    <xf numFmtId="0" fontId="13" fillId="0" borderId="0" xfId="0" applyFont="1" applyAlignment="1">
      <alignment horizontal="left"/>
    </xf>
    <xf numFmtId="0" fontId="11" fillId="2" borderId="0" xfId="0" applyFont="1" applyFill="1" applyAlignment="1">
      <alignment horizontal="left" wrapText="1"/>
    </xf>
    <xf numFmtId="0" fontId="34" fillId="2" borderId="0" xfId="0" applyFont="1" applyFill="1" applyAlignment="1">
      <alignment horizontal="left"/>
    </xf>
    <xf numFmtId="0" fontId="34" fillId="2" borderId="0" xfId="0" applyFont="1" applyFill="1" applyAlignment="1">
      <alignment horizontal="left" wrapText="1"/>
    </xf>
    <xf numFmtId="0" fontId="10" fillId="2" borderId="0" xfId="0" applyFont="1" applyFill="1" applyAlignment="1">
      <alignment horizontal="left" wrapText="1"/>
    </xf>
    <xf numFmtId="0" fontId="6" fillId="2" borderId="0" xfId="0" applyFont="1" applyFill="1" applyAlignment="1">
      <alignment horizontal="left" wrapText="1"/>
    </xf>
    <xf numFmtId="0" fontId="34" fillId="0" borderId="0" xfId="0" applyFont="1" applyAlignment="1">
      <alignment horizontal="left" wrapText="1"/>
    </xf>
    <xf numFmtId="0" fontId="6" fillId="0" borderId="0" xfId="0" applyFont="1" applyAlignment="1">
      <alignment horizontal="left" wrapText="1"/>
    </xf>
    <xf numFmtId="0" fontId="38" fillId="2" borderId="0" xfId="0" applyFont="1" applyFill="1" applyAlignment="1">
      <alignment horizontal="left"/>
    </xf>
    <xf numFmtId="0" fontId="9" fillId="0" borderId="0" xfId="0" applyFont="1" applyAlignment="1">
      <alignment horizontal="left" wrapText="1"/>
    </xf>
    <xf numFmtId="0" fontId="27" fillId="0" borderId="0" xfId="0" applyFont="1" applyAlignment="1">
      <alignment horizontal="left" wrapText="1"/>
    </xf>
    <xf numFmtId="0" fontId="34" fillId="0" borderId="0" xfId="0" applyFont="1" applyAlignment="1">
      <alignment horizontal="center" wrapText="1"/>
    </xf>
    <xf numFmtId="0" fontId="45" fillId="3" borderId="8" xfId="0" applyFont="1" applyFill="1" applyBorder="1" applyAlignment="1">
      <alignment horizontal="center" vertical="center" wrapText="1"/>
    </xf>
    <xf numFmtId="0" fontId="46" fillId="3" borderId="8" xfId="0" applyFont="1" applyFill="1" applyBorder="1" applyAlignment="1">
      <alignment horizontal="center" vertical="center" wrapText="1"/>
    </xf>
    <xf numFmtId="0" fontId="47" fillId="2" borderId="0" xfId="0" applyFont="1" applyFill="1" applyAlignment="1">
      <alignment horizontal="left" vertical="center" wrapText="1"/>
    </xf>
    <xf numFmtId="0" fontId="6" fillId="2" borderId="0" xfId="0" applyFont="1" applyFill="1" applyAlignment="1">
      <alignment vertical="center" wrapText="1"/>
    </xf>
    <xf numFmtId="0" fontId="33" fillId="0" borderId="0" xfId="0" applyFont="1" applyAlignment="1">
      <alignment horizontal="left"/>
    </xf>
    <xf numFmtId="0" fontId="35" fillId="0" borderId="0" xfId="0" applyFont="1" applyAlignment="1">
      <alignment horizontal="left" wrapText="1"/>
    </xf>
    <xf numFmtId="0" fontId="32" fillId="0" borderId="0" xfId="0" applyFont="1" applyAlignment="1">
      <alignment horizontal="left"/>
    </xf>
    <xf numFmtId="0" fontId="15" fillId="0" borderId="0" xfId="0" applyFont="1" applyAlignment="1">
      <alignment horizontal="left" wrapText="1"/>
    </xf>
    <xf numFmtId="0" fontId="14" fillId="0" borderId="0" xfId="0" applyFont="1" applyAlignment="1">
      <alignment horizontal="left" wrapText="1"/>
    </xf>
    <xf numFmtId="0" fontId="27" fillId="0" borderId="27" xfId="0" applyFont="1" applyBorder="1" applyAlignment="1">
      <alignment horizontal="left" vertical="center"/>
    </xf>
    <xf numFmtId="0" fontId="16" fillId="0" borderId="0" xfId="0" applyFont="1" applyAlignment="1">
      <alignment horizontal="left"/>
    </xf>
    <xf numFmtId="0" fontId="27" fillId="0" borderId="30" xfId="0" applyFont="1" applyBorder="1" applyAlignment="1">
      <alignment horizontal="left" vertical="center"/>
    </xf>
    <xf numFmtId="0" fontId="18" fillId="0" borderId="17" xfId="0" applyFont="1" applyBorder="1" applyAlignment="1">
      <alignment horizontal="left" vertical="center"/>
    </xf>
    <xf numFmtId="0" fontId="8" fillId="0" borderId="0" xfId="0" applyFont="1" applyAlignment="1">
      <alignment horizontal="left" vertical="center"/>
    </xf>
    <xf numFmtId="0" fontId="27" fillId="0" borderId="32" xfId="0" applyFont="1" applyBorder="1" applyAlignment="1">
      <alignment horizontal="left" vertical="center"/>
    </xf>
    <xf numFmtId="0" fontId="18" fillId="0" borderId="36" xfId="0" applyFont="1" applyBorder="1" applyAlignment="1">
      <alignment horizontal="left" vertical="center"/>
    </xf>
    <xf numFmtId="0" fontId="40" fillId="0" borderId="0" xfId="0" applyFont="1" applyAlignment="1">
      <alignment horizontal="left"/>
    </xf>
    <xf numFmtId="0" fontId="18" fillId="0" borderId="0" xfId="0" applyFont="1" applyAlignment="1">
      <alignment horizontal="left" vertical="center"/>
    </xf>
    <xf numFmtId="0" fontId="14" fillId="0" borderId="0" xfId="0" applyFont="1" applyAlignment="1">
      <alignment horizontal="left" vertical="center" wrapText="1"/>
    </xf>
    <xf numFmtId="44" fontId="18" fillId="0" borderId="0" xfId="0" applyNumberFormat="1" applyFont="1" applyAlignment="1">
      <alignment horizontal="left" vertical="center"/>
    </xf>
    <xf numFmtId="0" fontId="4" fillId="0" borderId="0" xfId="0" applyFont="1" applyAlignment="1">
      <alignment vertical="center" wrapText="1"/>
    </xf>
    <xf numFmtId="0" fontId="4" fillId="2" borderId="0" xfId="0" applyFont="1" applyFill="1" applyAlignment="1">
      <alignment vertical="center" wrapText="1"/>
    </xf>
    <xf numFmtId="44" fontId="29" fillId="8" borderId="8" xfId="0" applyNumberFormat="1" applyFont="1" applyFill="1" applyBorder="1" applyAlignment="1">
      <alignment horizontal="center" vertical="center" wrapText="1"/>
    </xf>
    <xf numFmtId="0" fontId="27" fillId="11" borderId="8"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15" fillId="0" borderId="5" xfId="0" applyFont="1" applyBorder="1" applyAlignment="1" applyProtection="1">
      <alignment horizontal="left" vertical="center"/>
      <protection locked="0"/>
    </xf>
    <xf numFmtId="0" fontId="15" fillId="0" borderId="9" xfId="0" applyFont="1" applyBorder="1" applyAlignment="1" applyProtection="1">
      <alignment horizontal="left" vertical="center"/>
      <protection locked="0"/>
    </xf>
    <xf numFmtId="14" fontId="15" fillId="0" borderId="22" xfId="0" applyNumberFormat="1" applyFont="1" applyBorder="1" applyAlignment="1" applyProtection="1">
      <alignment horizontal="left" vertical="center"/>
      <protection locked="0"/>
    </xf>
    <xf numFmtId="44" fontId="34" fillId="0" borderId="5" xfId="0" applyNumberFormat="1" applyFont="1" applyBorder="1" applyAlignment="1" applyProtection="1">
      <alignment horizontal="left" vertical="center"/>
      <protection locked="0"/>
    </xf>
    <xf numFmtId="44" fontId="34" fillId="0" borderId="9" xfId="0" applyNumberFormat="1" applyFont="1" applyBorder="1" applyAlignment="1" applyProtection="1">
      <alignment horizontal="left" vertical="center"/>
      <protection locked="0"/>
    </xf>
    <xf numFmtId="44" fontId="34" fillId="0" borderId="22" xfId="0" applyNumberFormat="1" applyFont="1" applyBorder="1" applyAlignment="1" applyProtection="1">
      <alignment horizontal="left" vertical="center"/>
      <protection locked="0"/>
    </xf>
    <xf numFmtId="44" fontId="4" fillId="12" borderId="8" xfId="1" applyFont="1" applyFill="1" applyBorder="1" applyAlignment="1" applyProtection="1">
      <alignment vertical="center"/>
      <protection locked="0"/>
    </xf>
    <xf numFmtId="44" fontId="4" fillId="2" borderId="8" xfId="1" applyFont="1" applyFill="1" applyBorder="1" applyAlignment="1" applyProtection="1">
      <alignment vertical="center"/>
      <protection locked="0"/>
    </xf>
    <xf numFmtId="44" fontId="4" fillId="0" borderId="8" xfId="1" applyFont="1" applyFill="1" applyBorder="1" applyAlignment="1" applyProtection="1">
      <alignment vertical="center"/>
      <protection locked="0"/>
    </xf>
    <xf numFmtId="0" fontId="19" fillId="2" borderId="8" xfId="0" applyFont="1" applyFill="1" applyBorder="1" applyAlignment="1" applyProtection="1">
      <alignment vertical="center"/>
      <protection locked="0"/>
    </xf>
    <xf numFmtId="0" fontId="4" fillId="2" borderId="8" xfId="0" applyFont="1" applyFill="1" applyBorder="1" applyAlignment="1" applyProtection="1">
      <alignment horizontal="center" vertical="center" wrapText="1"/>
      <protection locked="0"/>
    </xf>
    <xf numFmtId="0" fontId="4" fillId="0" borderId="0" xfId="0" applyFont="1" applyAlignment="1">
      <alignment horizontal="center" vertical="center" wrapText="1"/>
    </xf>
    <xf numFmtId="0" fontId="24" fillId="0" borderId="0" xfId="0" applyFont="1"/>
    <xf numFmtId="0" fontId="7" fillId="0" borderId="0" xfId="0" applyFont="1" applyAlignment="1">
      <alignment horizontal="center" vertical="center" wrapText="1"/>
    </xf>
    <xf numFmtId="0" fontId="7" fillId="0" borderId="0" xfId="0" applyFont="1" applyAlignment="1">
      <alignment horizontal="left" vertical="center" wrapText="1"/>
    </xf>
    <xf numFmtId="0" fontId="43" fillId="2" borderId="0" xfId="0" applyFont="1" applyFill="1" applyAlignment="1">
      <alignment horizontal="left" vertical="center" wrapText="1"/>
    </xf>
    <xf numFmtId="0" fontId="31" fillId="0" borderId="0" xfId="0" applyFont="1" applyAlignment="1">
      <alignment wrapText="1"/>
    </xf>
    <xf numFmtId="0" fontId="40" fillId="0" borderId="0" xfId="0" applyFont="1" applyAlignment="1">
      <alignment wrapText="1"/>
    </xf>
    <xf numFmtId="0" fontId="35" fillId="0" borderId="0" xfId="0" applyFont="1" applyAlignment="1">
      <alignment vertical="top" wrapText="1"/>
    </xf>
    <xf numFmtId="0" fontId="11" fillId="0" borderId="0" xfId="0" applyFont="1" applyAlignment="1">
      <alignment horizontal="left" wrapText="1"/>
    </xf>
    <xf numFmtId="0" fontId="11" fillId="0" borderId="0" xfId="0" applyFont="1" applyAlignment="1">
      <alignment vertical="top" wrapText="1"/>
    </xf>
    <xf numFmtId="0" fontId="30" fillId="2" borderId="0" xfId="0" applyFont="1" applyFill="1" applyAlignment="1">
      <alignment horizontal="left"/>
    </xf>
    <xf numFmtId="0" fontId="31" fillId="0" borderId="0" xfId="0" applyFont="1" applyAlignment="1">
      <alignment horizontal="left" wrapText="1"/>
    </xf>
    <xf numFmtId="0" fontId="17" fillId="0" borderId="0" xfId="0" applyFont="1" applyAlignment="1">
      <alignment horizontal="left" wrapText="1"/>
    </xf>
    <xf numFmtId="0" fontId="15" fillId="0" borderId="0" xfId="0" applyFont="1" applyAlignment="1">
      <alignment horizontal="center" wrapText="1"/>
    </xf>
    <xf numFmtId="0" fontId="14" fillId="0" borderId="0" xfId="0" applyFont="1" applyAlignment="1">
      <alignment horizontal="center" wrapText="1"/>
    </xf>
    <xf numFmtId="0" fontId="15" fillId="0" borderId="0" xfId="0" applyFont="1" applyAlignment="1">
      <alignment horizontal="left"/>
    </xf>
    <xf numFmtId="0" fontId="25" fillId="0" borderId="0" xfId="0" applyFont="1" applyAlignment="1">
      <alignment horizontal="left"/>
    </xf>
    <xf numFmtId="0" fontId="17" fillId="0" borderId="27" xfId="0" applyFont="1" applyBorder="1" applyAlignment="1">
      <alignment vertical="center"/>
    </xf>
    <xf numFmtId="0" fontId="17" fillId="0" borderId="34" xfId="0" applyFont="1" applyBorder="1" applyAlignment="1">
      <alignment vertical="center"/>
    </xf>
    <xf numFmtId="0" fontId="17" fillId="0" borderId="0" xfId="0" applyFont="1" applyAlignment="1">
      <alignment horizontal="left" vertical="center"/>
    </xf>
    <xf numFmtId="0" fontId="18" fillId="0" borderId="34" xfId="0" applyFont="1" applyBorder="1" applyAlignment="1">
      <alignment horizontal="left" vertical="center"/>
    </xf>
    <xf numFmtId="0" fontId="8" fillId="2" borderId="0" xfId="0" applyFont="1" applyFill="1" applyAlignment="1">
      <alignment horizontal="left" vertical="center"/>
    </xf>
    <xf numFmtId="0" fontId="15" fillId="0" borderId="0" xfId="0" applyFont="1" applyAlignment="1">
      <alignment horizontal="center" vertical="center"/>
    </xf>
    <xf numFmtId="0" fontId="17" fillId="0" borderId="30" xfId="0" applyFont="1" applyBorder="1" applyAlignment="1">
      <alignment vertical="center"/>
    </xf>
    <xf numFmtId="0" fontId="17" fillId="0" borderId="17" xfId="0" applyFont="1" applyBorder="1" applyAlignment="1">
      <alignment vertical="center"/>
    </xf>
    <xf numFmtId="0" fontId="17" fillId="0" borderId="32" xfId="0" applyFont="1" applyBorder="1" applyAlignment="1">
      <alignment vertical="center"/>
    </xf>
    <xf numFmtId="14" fontId="34" fillId="0" borderId="36" xfId="0" applyNumberFormat="1" applyFont="1" applyBorder="1" applyAlignment="1">
      <alignment horizontal="left" vertical="center"/>
    </xf>
    <xf numFmtId="0" fontId="25" fillId="0" borderId="0" xfId="0" applyFont="1" applyAlignment="1">
      <alignment horizontal="left" vertical="center"/>
    </xf>
    <xf numFmtId="0" fontId="8" fillId="0" borderId="0" xfId="0" applyFont="1" applyAlignment="1">
      <alignment horizontal="left" vertical="center" wrapText="1"/>
    </xf>
    <xf numFmtId="0" fontId="4" fillId="0" borderId="0" xfId="0" applyFont="1" applyAlignment="1">
      <alignment horizontal="left" vertical="center"/>
    </xf>
    <xf numFmtId="0" fontId="26" fillId="0" borderId="0" xfId="0" applyFont="1" applyAlignment="1">
      <alignment horizontal="left" vertical="center"/>
    </xf>
    <xf numFmtId="0" fontId="27" fillId="4" borderId="8" xfId="0" applyFont="1" applyFill="1" applyBorder="1" applyAlignment="1">
      <alignment horizontal="center" vertical="center" wrapText="1"/>
    </xf>
    <xf numFmtId="0" fontId="29" fillId="4" borderId="8" xfId="0" applyFont="1" applyFill="1" applyBorder="1" applyAlignment="1">
      <alignment horizontal="center" vertical="center" wrapText="1"/>
    </xf>
    <xf numFmtId="44" fontId="8" fillId="4" borderId="8" xfId="1" applyFont="1" applyFill="1" applyBorder="1" applyAlignment="1" applyProtection="1">
      <alignment vertical="center" wrapText="1"/>
    </xf>
    <xf numFmtId="44" fontId="4" fillId="4" borderId="8" xfId="0" applyNumberFormat="1" applyFont="1" applyFill="1" applyBorder="1" applyAlignment="1">
      <alignment vertical="center" wrapText="1"/>
    </xf>
    <xf numFmtId="44" fontId="4" fillId="0" borderId="0" xfId="0" applyNumberFormat="1" applyFont="1" applyAlignment="1">
      <alignment vertical="center" wrapText="1"/>
    </xf>
    <xf numFmtId="0" fontId="34" fillId="0" borderId="35" xfId="0" applyFont="1" applyBorder="1" applyAlignment="1" applyProtection="1">
      <alignment vertical="center"/>
      <protection locked="0"/>
    </xf>
    <xf numFmtId="0" fontId="34" fillId="0" borderId="29" xfId="0" applyFont="1" applyBorder="1" applyAlignment="1" applyProtection="1">
      <alignment horizontal="left" vertical="center"/>
      <protection locked="0"/>
    </xf>
    <xf numFmtId="0" fontId="34" fillId="0" borderId="10" xfId="0" applyFont="1" applyBorder="1" applyAlignment="1" applyProtection="1">
      <alignment vertical="center"/>
      <protection locked="0"/>
    </xf>
    <xf numFmtId="0" fontId="34" fillId="0" borderId="31" xfId="0" applyFont="1" applyBorder="1" applyAlignment="1" applyProtection="1">
      <alignment horizontal="left" vertical="center"/>
      <protection locked="0"/>
    </xf>
    <xf numFmtId="14" fontId="34" fillId="0" borderId="37" xfId="0" applyNumberFormat="1" applyFont="1" applyBorder="1" applyAlignment="1" applyProtection="1">
      <alignment horizontal="left" vertical="center"/>
      <protection locked="0"/>
    </xf>
    <xf numFmtId="14" fontId="34" fillId="0" borderId="33" xfId="0" applyNumberFormat="1" applyFont="1" applyBorder="1" applyAlignment="1" applyProtection="1">
      <alignment horizontal="left" vertical="center"/>
      <protection locked="0"/>
    </xf>
    <xf numFmtId="44" fontId="34" fillId="0" borderId="35" xfId="0" applyNumberFormat="1" applyFont="1" applyBorder="1" applyAlignment="1" applyProtection="1">
      <alignment horizontal="left" vertical="center"/>
      <protection locked="0"/>
    </xf>
    <xf numFmtId="44" fontId="34" fillId="0" borderId="29" xfId="0" applyNumberFormat="1" applyFont="1" applyBorder="1" applyAlignment="1" applyProtection="1">
      <alignment horizontal="left" vertical="center"/>
      <protection locked="0"/>
    </xf>
    <xf numFmtId="44" fontId="34" fillId="0" borderId="10" xfId="0" applyNumberFormat="1" applyFont="1" applyBorder="1" applyAlignment="1" applyProtection="1">
      <alignment horizontal="left" vertical="center"/>
      <protection locked="0"/>
    </xf>
    <xf numFmtId="44" fontId="34" fillId="0" borderId="31" xfId="0" applyNumberFormat="1" applyFont="1" applyBorder="1" applyAlignment="1" applyProtection="1">
      <alignment horizontal="left" vertical="center"/>
      <protection locked="0"/>
    </xf>
    <xf numFmtId="44" fontId="34" fillId="0" borderId="37" xfId="0" applyNumberFormat="1" applyFont="1" applyBorder="1" applyAlignment="1" applyProtection="1">
      <alignment horizontal="left" vertical="center"/>
      <protection locked="0"/>
    </xf>
    <xf numFmtId="44" fontId="34" fillId="0" borderId="33" xfId="0" applyNumberFormat="1" applyFont="1" applyBorder="1" applyAlignment="1" applyProtection="1">
      <alignment horizontal="left" vertical="center"/>
      <protection locked="0"/>
    </xf>
    <xf numFmtId="44" fontId="8" fillId="2" borderId="8" xfId="1" applyFont="1" applyFill="1" applyBorder="1" applyAlignment="1" applyProtection="1">
      <alignment vertical="center" wrapText="1"/>
      <protection locked="0"/>
    </xf>
    <xf numFmtId="44" fontId="5" fillId="2" borderId="8" xfId="1" applyFont="1" applyFill="1" applyBorder="1" applyAlignment="1" applyProtection="1">
      <alignment vertical="center"/>
      <protection locked="0"/>
    </xf>
    <xf numFmtId="0" fontId="4" fillId="0" borderId="0" xfId="0" applyFont="1"/>
    <xf numFmtId="0" fontId="4" fillId="0" borderId="0" xfId="0" applyFont="1" applyAlignment="1">
      <alignment vertical="top"/>
    </xf>
    <xf numFmtId="0" fontId="8" fillId="2" borderId="0" xfId="0" applyFont="1" applyFill="1" applyAlignment="1">
      <alignment vertical="top"/>
    </xf>
    <xf numFmtId="0" fontId="4" fillId="2" borderId="0" xfId="0" applyFont="1" applyFill="1" applyAlignment="1">
      <alignment vertical="top"/>
    </xf>
    <xf numFmtId="0" fontId="27" fillId="0" borderId="8" xfId="0" applyFont="1" applyBorder="1" applyAlignment="1">
      <alignment vertical="center"/>
    </xf>
    <xf numFmtId="0" fontId="33" fillId="0" borderId="0" xfId="0" applyFont="1" applyAlignment="1">
      <alignment horizontal="left" vertical="top"/>
    </xf>
    <xf numFmtId="0" fontId="17" fillId="0" borderId="0" xfId="0" applyFont="1" applyAlignment="1">
      <alignment horizontal="left" vertical="top"/>
    </xf>
    <xf numFmtId="0" fontId="6" fillId="2" borderId="0" xfId="0" applyFont="1" applyFill="1" applyAlignment="1">
      <alignment horizontal="center" vertical="top" wrapText="1"/>
    </xf>
    <xf numFmtId="0" fontId="40" fillId="2" borderId="8" xfId="0" applyFont="1" applyFill="1" applyBorder="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horizontal="left" vertical="center"/>
    </xf>
    <xf numFmtId="0" fontId="44" fillId="0" borderId="0" xfId="0" applyFont="1"/>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19" fillId="0" borderId="8" xfId="0" applyFont="1" applyBorder="1" applyAlignment="1">
      <alignment horizontal="center" vertical="center" wrapText="1"/>
    </xf>
    <xf numFmtId="0" fontId="19" fillId="0" borderId="8" xfId="0" applyFont="1" applyBorder="1" applyAlignment="1">
      <alignment horizontal="center" vertical="center"/>
    </xf>
    <xf numFmtId="0" fontId="39" fillId="0" borderId="8" xfId="0" applyFont="1" applyBorder="1" applyAlignment="1">
      <alignment horizontal="center" vertical="center" wrapText="1"/>
    </xf>
    <xf numFmtId="0" fontId="23" fillId="0" borderId="8" xfId="0" applyFont="1" applyBorder="1" applyAlignment="1">
      <alignment horizontal="center" vertical="center" wrapText="1"/>
    </xf>
    <xf numFmtId="0" fontId="10" fillId="0" borderId="0" xfId="0" applyFont="1" applyAlignment="1">
      <alignment horizontal="left" vertical="center"/>
    </xf>
    <xf numFmtId="6" fontId="10" fillId="0" borderId="0" xfId="1" applyNumberFormat="1" applyFont="1" applyBorder="1" applyAlignment="1" applyProtection="1">
      <alignment vertical="center"/>
    </xf>
    <xf numFmtId="0" fontId="9" fillId="0" borderId="8" xfId="0" applyFont="1" applyBorder="1" applyAlignment="1">
      <alignment horizontal="center" vertical="center"/>
    </xf>
    <xf numFmtId="0" fontId="34" fillId="0" borderId="20" xfId="0" applyFont="1" applyBorder="1" applyAlignment="1" applyProtection="1">
      <alignment vertical="center"/>
      <protection locked="0"/>
    </xf>
    <xf numFmtId="0" fontId="15" fillId="0" borderId="17" xfId="0" applyFont="1" applyBorder="1" applyAlignment="1" applyProtection="1">
      <alignment horizontal="left" vertical="center"/>
      <protection locked="0"/>
    </xf>
    <xf numFmtId="14" fontId="34" fillId="0" borderId="10" xfId="0" applyNumberFormat="1" applyFont="1" applyBorder="1" applyAlignment="1" applyProtection="1">
      <alignment horizontal="left" vertical="center"/>
      <protection locked="0"/>
    </xf>
    <xf numFmtId="0" fontId="10" fillId="0" borderId="8" xfId="0" applyFont="1" applyBorder="1" applyAlignment="1" applyProtection="1">
      <alignment horizontal="center" vertical="center"/>
      <protection locked="0"/>
    </xf>
    <xf numFmtId="44" fontId="10" fillId="0" borderId="8" xfId="0" applyNumberFormat="1" applyFont="1" applyBorder="1" applyAlignment="1" applyProtection="1">
      <alignment horizontal="left" vertical="center"/>
      <protection locked="0"/>
    </xf>
    <xf numFmtId="0" fontId="4" fillId="0" borderId="0" xfId="0" applyFont="1" applyProtection="1">
      <protection locked="0"/>
    </xf>
    <xf numFmtId="0" fontId="27" fillId="2" borderId="0" xfId="0" applyFont="1" applyFill="1" applyAlignment="1">
      <alignment horizontal="center" vertical="top" wrapText="1"/>
    </xf>
    <xf numFmtId="44" fontId="27" fillId="2" borderId="0" xfId="0" applyNumberFormat="1" applyFont="1" applyFill="1" applyAlignment="1">
      <alignment vertical="top" wrapText="1"/>
    </xf>
    <xf numFmtId="0" fontId="9" fillId="2" borderId="0" xfId="0" applyFont="1" applyFill="1" applyAlignment="1">
      <alignment horizontal="left" wrapText="1"/>
    </xf>
    <xf numFmtId="0" fontId="27" fillId="2" borderId="0" xfId="0" applyFont="1" applyFill="1" applyAlignment="1">
      <alignment vertical="center" wrapText="1"/>
    </xf>
    <xf numFmtId="44" fontId="4" fillId="13" borderId="8" xfId="1" applyFont="1" applyFill="1" applyBorder="1" applyAlignment="1" applyProtection="1">
      <alignment vertical="center"/>
    </xf>
    <xf numFmtId="0" fontId="4" fillId="0" borderId="0" xfId="0" applyFont="1" applyAlignment="1" applyProtection="1">
      <alignment horizontal="center" vertical="top" wrapText="1"/>
      <protection locked="0"/>
    </xf>
    <xf numFmtId="0" fontId="4" fillId="0" borderId="0" xfId="0" applyFont="1" applyAlignment="1" applyProtection="1">
      <alignment vertical="top" wrapText="1"/>
      <protection locked="0"/>
    </xf>
    <xf numFmtId="0" fontId="4" fillId="0" borderId="0" xfId="0" applyFont="1" applyAlignment="1" applyProtection="1">
      <alignment horizontal="left" vertical="center" wrapText="1"/>
      <protection locked="0"/>
    </xf>
    <xf numFmtId="0" fontId="12" fillId="0" borderId="0" xfId="0" applyFont="1" applyAlignment="1" applyProtection="1">
      <alignment horizontal="center" vertical="top" wrapText="1"/>
      <protection locked="0"/>
    </xf>
    <xf numFmtId="0" fontId="11" fillId="2" borderId="0" xfId="0" applyFont="1" applyFill="1" applyAlignment="1" applyProtection="1">
      <alignment horizontal="left" wrapText="1"/>
      <protection locked="0"/>
    </xf>
    <xf numFmtId="0" fontId="6" fillId="2" borderId="0" xfId="0" applyFont="1" applyFill="1" applyAlignment="1" applyProtection="1">
      <alignment horizontal="left" wrapText="1"/>
      <protection locked="0"/>
    </xf>
    <xf numFmtId="0" fontId="6" fillId="0" borderId="0" xfId="0" applyFont="1" applyAlignment="1" applyProtection="1">
      <alignment horizontal="left" wrapText="1"/>
      <protection locked="0"/>
    </xf>
    <xf numFmtId="0" fontId="33" fillId="0" borderId="0" xfId="0" applyFont="1" applyAlignment="1" applyProtection="1">
      <alignment horizontal="left"/>
      <protection locked="0"/>
    </xf>
    <xf numFmtId="0" fontId="35" fillId="0" borderId="0" xfId="0" applyFont="1" applyAlignment="1" applyProtection="1">
      <alignment horizontal="left" wrapText="1"/>
      <protection locked="0"/>
    </xf>
    <xf numFmtId="0" fontId="32" fillId="0" borderId="0" xfId="0" applyFont="1" applyAlignment="1" applyProtection="1">
      <alignment horizontal="left"/>
      <protection locked="0"/>
    </xf>
    <xf numFmtId="0" fontId="7" fillId="0" borderId="0" xfId="0" applyFont="1" applyAlignment="1" applyProtection="1">
      <alignment horizontal="left" vertical="center"/>
      <protection locked="0"/>
    </xf>
    <xf numFmtId="0" fontId="15" fillId="0" borderId="0" xfId="0" applyFont="1" applyAlignment="1" applyProtection="1">
      <alignment horizontal="left" wrapText="1"/>
      <protection locked="0"/>
    </xf>
    <xf numFmtId="0" fontId="14" fillId="0" borderId="0" xfId="0" applyFont="1" applyAlignment="1" applyProtection="1">
      <alignment horizontal="left" wrapText="1"/>
      <protection locked="0"/>
    </xf>
    <xf numFmtId="0" fontId="27" fillId="0" borderId="27" xfId="0" applyFont="1" applyBorder="1" applyAlignment="1" applyProtection="1">
      <alignment horizontal="left" vertical="center"/>
      <protection locked="0"/>
    </xf>
    <xf numFmtId="0" fontId="18" fillId="0" borderId="28" xfId="0" applyFont="1" applyBorder="1" applyAlignment="1" applyProtection="1">
      <alignment horizontal="left" vertical="center"/>
      <protection locked="0"/>
    </xf>
    <xf numFmtId="44" fontId="34" fillId="0" borderId="34" xfId="0" applyNumberFormat="1" applyFont="1" applyBorder="1" applyAlignment="1" applyProtection="1">
      <alignment horizontal="left" vertical="center"/>
      <protection locked="0"/>
    </xf>
    <xf numFmtId="0" fontId="16" fillId="0" borderId="0" xfId="0" applyFont="1" applyAlignment="1" applyProtection="1">
      <alignment horizontal="left"/>
      <protection locked="0"/>
    </xf>
    <xf numFmtId="0" fontId="27" fillId="0" borderId="30" xfId="0" applyFont="1" applyBorder="1" applyAlignment="1" applyProtection="1">
      <alignment horizontal="left" vertical="center"/>
      <protection locked="0"/>
    </xf>
    <xf numFmtId="0" fontId="18" fillId="0" borderId="17" xfId="0" applyFont="1" applyBorder="1" applyAlignment="1" applyProtection="1">
      <alignment horizontal="left" vertical="center"/>
      <protection locked="0"/>
    </xf>
    <xf numFmtId="44" fontId="34" fillId="0" borderId="8" xfId="0" applyNumberFormat="1"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27" fillId="0" borderId="32" xfId="0" applyFont="1" applyBorder="1" applyAlignment="1" applyProtection="1">
      <alignment horizontal="left" vertical="center"/>
      <protection locked="0"/>
    </xf>
    <xf numFmtId="0" fontId="18" fillId="0" borderId="36" xfId="0" applyFont="1" applyBorder="1" applyAlignment="1" applyProtection="1">
      <alignment horizontal="left" vertical="center"/>
      <protection locked="0"/>
    </xf>
    <xf numFmtId="44" fontId="34" fillId="0" borderId="16" xfId="0" applyNumberFormat="1" applyFont="1" applyBorder="1" applyAlignment="1" applyProtection="1">
      <alignment horizontal="left" vertical="center"/>
      <protection locked="0"/>
    </xf>
    <xf numFmtId="0" fontId="0" fillId="0" borderId="0" xfId="0" applyProtection="1">
      <protection locked="0"/>
    </xf>
    <xf numFmtId="0" fontId="40" fillId="0" borderId="0" xfId="0" applyFont="1" applyAlignment="1" applyProtection="1">
      <alignment horizontal="left"/>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44" fontId="18" fillId="0" borderId="0" xfId="0" applyNumberFormat="1" applyFont="1" applyAlignment="1" applyProtection="1">
      <alignment horizontal="left" vertical="center"/>
      <protection locked="0"/>
    </xf>
    <xf numFmtId="0" fontId="8" fillId="0" borderId="0" xfId="0" applyFont="1" applyAlignment="1" applyProtection="1">
      <alignment horizontal="center" vertical="center"/>
      <protection locked="0"/>
    </xf>
    <xf numFmtId="0" fontId="18" fillId="2" borderId="0" xfId="0" applyFont="1" applyFill="1" applyAlignment="1" applyProtection="1">
      <alignment horizontal="left" vertical="center"/>
      <protection locked="0"/>
    </xf>
    <xf numFmtId="0" fontId="15" fillId="2" borderId="0" xfId="0" applyFont="1" applyFill="1" applyAlignment="1" applyProtection="1">
      <alignment horizontal="left" vertical="center"/>
      <protection locked="0"/>
    </xf>
    <xf numFmtId="0" fontId="15" fillId="0" borderId="0" xfId="0" applyFont="1" applyAlignment="1" applyProtection="1">
      <alignment horizontal="left" vertical="center"/>
      <protection locked="0"/>
    </xf>
    <xf numFmtId="3" fontId="20" fillId="0" borderId="0" xfId="0" applyNumberFormat="1" applyFont="1" applyAlignment="1" applyProtection="1">
      <alignment horizontal="left" vertical="center"/>
      <protection locked="0"/>
    </xf>
    <xf numFmtId="0" fontId="4" fillId="0" borderId="0" xfId="0" applyFont="1" applyAlignment="1" applyProtection="1">
      <alignment horizontal="left" vertical="top" wrapText="1"/>
      <protection locked="0"/>
    </xf>
    <xf numFmtId="44" fontId="21" fillId="0" borderId="0" xfId="0" applyNumberFormat="1" applyFont="1" applyAlignment="1" applyProtection="1">
      <alignment horizontal="right" vertical="center"/>
      <protection locked="0"/>
    </xf>
    <xf numFmtId="44" fontId="21" fillId="2" borderId="0" xfId="0" applyNumberFormat="1" applyFont="1" applyFill="1" applyAlignment="1" applyProtection="1">
      <alignment horizontal="right" vertical="center"/>
      <protection locked="0"/>
    </xf>
    <xf numFmtId="44" fontId="5" fillId="2" borderId="0" xfId="0" applyNumberFormat="1" applyFont="1" applyFill="1" applyAlignment="1" applyProtection="1">
      <alignment horizontal="right" vertical="center"/>
      <protection locked="0"/>
    </xf>
    <xf numFmtId="0" fontId="5" fillId="0" borderId="0" xfId="0" applyFont="1" applyAlignment="1" applyProtection="1">
      <alignment horizontal="left" vertical="center"/>
      <protection locked="0"/>
    </xf>
    <xf numFmtId="0" fontId="22" fillId="0" borderId="0" xfId="0" applyFont="1" applyAlignment="1" applyProtection="1">
      <alignment horizontal="center" wrapText="1"/>
      <protection locked="0"/>
    </xf>
    <xf numFmtId="0" fontId="40" fillId="0" borderId="10" xfId="0" applyFont="1" applyBorder="1" applyAlignment="1" applyProtection="1">
      <alignment horizontal="left" vertical="center"/>
      <protection locked="0"/>
    </xf>
    <xf numFmtId="0" fontId="19" fillId="0" borderId="20" xfId="0" applyFont="1" applyBorder="1" applyAlignment="1" applyProtection="1">
      <alignment horizontal="center" vertical="top"/>
      <protection locked="0"/>
    </xf>
    <xf numFmtId="0" fontId="19" fillId="0" borderId="17" xfId="0" applyFont="1" applyBorder="1" applyAlignment="1" applyProtection="1">
      <alignment horizontal="center" vertical="top"/>
      <protection locked="0"/>
    </xf>
    <xf numFmtId="0" fontId="40" fillId="0" borderId="10" xfId="0" applyFont="1" applyBorder="1" applyAlignment="1" applyProtection="1">
      <alignment vertical="center"/>
      <protection locked="0"/>
    </xf>
    <xf numFmtId="0" fontId="19" fillId="0" borderId="20" xfId="0" applyFont="1" applyBorder="1" applyAlignment="1" applyProtection="1">
      <alignment vertical="center"/>
      <protection locked="0"/>
    </xf>
    <xf numFmtId="44" fontId="21" fillId="0" borderId="20" xfId="0" applyNumberFormat="1" applyFont="1" applyBorder="1" applyAlignment="1" applyProtection="1">
      <alignment horizontal="right" vertical="center"/>
      <protection locked="0"/>
    </xf>
    <xf numFmtId="44" fontId="21" fillId="2" borderId="20" xfId="0" applyNumberFormat="1" applyFont="1" applyFill="1" applyBorder="1" applyAlignment="1" applyProtection="1">
      <alignment horizontal="right" vertical="center"/>
      <protection locked="0"/>
    </xf>
    <xf numFmtId="0" fontId="5" fillId="0" borderId="20"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4" fillId="0" borderId="0" xfId="0" applyFont="1" applyAlignment="1" applyProtection="1">
      <alignment vertical="center" wrapText="1"/>
      <protection locked="0"/>
    </xf>
    <xf numFmtId="0" fontId="46" fillId="0" borderId="10" xfId="0" applyFont="1" applyBorder="1" applyAlignment="1" applyProtection="1">
      <alignment horizontal="left" vertical="center"/>
      <protection locked="0"/>
    </xf>
    <xf numFmtId="0" fontId="9" fillId="0" borderId="20"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44" fontId="38" fillId="0" borderId="20" xfId="0" applyNumberFormat="1" applyFont="1" applyBorder="1" applyAlignment="1" applyProtection="1">
      <alignment horizontal="right" vertical="center"/>
      <protection locked="0"/>
    </xf>
    <xf numFmtId="44" fontId="38" fillId="2" borderId="20" xfId="0" applyNumberFormat="1" applyFont="1" applyFill="1" applyBorder="1" applyAlignment="1" applyProtection="1">
      <alignment horizontal="right" vertical="center"/>
      <protection locked="0"/>
    </xf>
    <xf numFmtId="0" fontId="10" fillId="0" borderId="20" xfId="0" applyFont="1" applyBorder="1" applyAlignment="1" applyProtection="1">
      <alignment horizontal="left" vertical="center"/>
      <protection locked="0"/>
    </xf>
    <xf numFmtId="0" fontId="10" fillId="0" borderId="17" xfId="0" applyFont="1" applyBorder="1" applyAlignment="1" applyProtection="1">
      <alignment horizontal="left" vertical="center"/>
      <protection locked="0"/>
    </xf>
    <xf numFmtId="0" fontId="10" fillId="0" borderId="0" xfId="0" applyFont="1" applyAlignment="1" applyProtection="1">
      <alignment vertical="center" wrapText="1"/>
      <protection locked="0"/>
    </xf>
    <xf numFmtId="0" fontId="9" fillId="4" borderId="8" xfId="0" applyFont="1" applyFill="1" applyBorder="1" applyAlignment="1" applyProtection="1">
      <alignment horizontal="center" vertical="center" wrapText="1"/>
      <protection locked="0"/>
    </xf>
    <xf numFmtId="0" fontId="28" fillId="4" borderId="8" xfId="0" applyFont="1" applyFill="1" applyBorder="1" applyAlignment="1" applyProtection="1">
      <alignment horizontal="center" vertical="center" wrapText="1"/>
      <protection locked="0"/>
    </xf>
    <xf numFmtId="44" fontId="29" fillId="8" borderId="8" xfId="0" applyNumberFormat="1" applyFont="1" applyFill="1" applyBorder="1" applyAlignment="1" applyProtection="1">
      <alignment horizontal="center" vertical="center" wrapText="1"/>
      <protection locked="0"/>
    </xf>
    <xf numFmtId="0" fontId="27" fillId="11" borderId="8" xfId="0" applyFont="1" applyFill="1" applyBorder="1" applyAlignment="1" applyProtection="1">
      <alignment horizontal="center" vertical="center" wrapText="1"/>
      <protection locked="0"/>
    </xf>
    <xf numFmtId="0" fontId="9" fillId="3" borderId="8" xfId="0" applyFont="1" applyFill="1" applyBorder="1" applyAlignment="1" applyProtection="1">
      <alignment horizontal="center" vertical="center" wrapText="1"/>
      <protection locked="0"/>
    </xf>
    <xf numFmtId="0" fontId="9" fillId="3" borderId="8" xfId="0" applyFont="1" applyFill="1" applyBorder="1" applyAlignment="1" applyProtection="1">
      <alignment vertical="center"/>
      <protection locked="0"/>
    </xf>
    <xf numFmtId="0" fontId="4" fillId="2" borderId="8" xfId="0" applyFont="1" applyFill="1" applyBorder="1" applyAlignment="1" applyProtection="1">
      <alignment horizontal="left" vertical="center"/>
      <protection locked="0"/>
    </xf>
    <xf numFmtId="44" fontId="4" fillId="4" borderId="8" xfId="0" applyNumberFormat="1" applyFont="1" applyFill="1" applyBorder="1" applyAlignment="1" applyProtection="1">
      <alignment horizontal="right" vertical="center"/>
      <protection locked="0"/>
    </xf>
    <xf numFmtId="44" fontId="19" fillId="4" borderId="8" xfId="0" applyNumberFormat="1" applyFont="1" applyFill="1" applyBorder="1" applyAlignment="1" applyProtection="1">
      <alignment horizontal="center" vertical="center" wrapText="1"/>
      <protection locked="0"/>
    </xf>
    <xf numFmtId="44" fontId="19" fillId="4" borderId="8" xfId="0" applyNumberFormat="1" applyFont="1" applyFill="1" applyBorder="1" applyAlignment="1" applyProtection="1">
      <alignment horizontal="center" vertical="center"/>
      <protection locked="0"/>
    </xf>
    <xf numFmtId="0" fontId="4" fillId="2" borderId="0" xfId="0" applyFont="1" applyFill="1" applyAlignment="1" applyProtection="1">
      <alignment vertical="top" wrapText="1"/>
      <protection locked="0"/>
    </xf>
    <xf numFmtId="44" fontId="4" fillId="0" borderId="0" xfId="0" applyNumberFormat="1" applyFont="1" applyAlignment="1" applyProtection="1">
      <alignment vertical="top" wrapText="1"/>
      <protection locked="0"/>
    </xf>
    <xf numFmtId="0" fontId="0" fillId="0" borderId="8" xfId="0" applyBorder="1" applyAlignment="1">
      <alignment horizontal="center" vertical="center"/>
    </xf>
    <xf numFmtId="0" fontId="0" fillId="0" borderId="8" xfId="0" applyBorder="1" applyAlignment="1">
      <alignment horizontal="left" vertical="center"/>
    </xf>
    <xf numFmtId="0" fontId="41" fillId="2" borderId="8" xfId="0" applyFont="1" applyFill="1" applyBorder="1" applyAlignment="1">
      <alignment horizontal="center" vertical="center"/>
    </xf>
    <xf numFmtId="0" fontId="41" fillId="2" borderId="8" xfId="0" applyFont="1" applyFill="1" applyBorder="1" applyAlignment="1">
      <alignment horizontal="left" vertical="center"/>
    </xf>
    <xf numFmtId="0" fontId="41" fillId="0" borderId="8" xfId="0" applyFont="1" applyBorder="1" applyAlignment="1">
      <alignment horizontal="left" vertical="center"/>
    </xf>
    <xf numFmtId="0" fontId="0" fillId="3" borderId="8" xfId="0" applyFill="1" applyBorder="1" applyAlignment="1">
      <alignment horizontal="center" vertical="center"/>
    </xf>
    <xf numFmtId="0" fontId="0" fillId="3" borderId="8" xfId="0" applyFill="1" applyBorder="1" applyAlignment="1">
      <alignment horizontal="left" vertical="center"/>
    </xf>
    <xf numFmtId="0" fontId="22" fillId="2" borderId="0" xfId="0" applyFont="1" applyFill="1" applyAlignment="1">
      <alignment horizontal="center" vertical="center" wrapText="1"/>
    </xf>
    <xf numFmtId="44" fontId="23" fillId="10" borderId="0" xfId="0" applyNumberFormat="1" applyFont="1" applyFill="1" applyAlignment="1">
      <alignment horizontal="center" vertical="center"/>
    </xf>
    <xf numFmtId="44" fontId="23" fillId="10" borderId="26" xfId="0" applyNumberFormat="1" applyFont="1" applyFill="1" applyBorder="1" applyAlignment="1">
      <alignment horizontal="center" vertical="center"/>
    </xf>
    <xf numFmtId="44" fontId="29" fillId="5" borderId="10" xfId="0" applyNumberFormat="1" applyFont="1" applyFill="1" applyBorder="1" applyAlignment="1">
      <alignment horizontal="left" vertical="center"/>
    </xf>
    <xf numFmtId="44" fontId="29" fillId="5" borderId="20" xfId="0" applyNumberFormat="1" applyFont="1" applyFill="1" applyBorder="1" applyAlignment="1">
      <alignment horizontal="center" vertical="center"/>
    </xf>
    <xf numFmtId="44" fontId="29" fillId="5" borderId="17" xfId="0" applyNumberFormat="1" applyFont="1" applyFill="1" applyBorder="1" applyAlignment="1">
      <alignment horizontal="center" vertical="center"/>
    </xf>
    <xf numFmtId="44" fontId="29" fillId="10" borderId="0" xfId="0" applyNumberFormat="1" applyFont="1" applyFill="1" applyAlignment="1">
      <alignment horizontal="center" vertical="center"/>
    </xf>
    <xf numFmtId="44" fontId="29" fillId="10" borderId="26" xfId="0" applyNumberFormat="1" applyFont="1" applyFill="1" applyBorder="1" applyAlignment="1">
      <alignment horizontal="center" vertical="center"/>
    </xf>
    <xf numFmtId="0" fontId="10" fillId="2" borderId="0" xfId="0" applyFont="1" applyFill="1" applyAlignment="1">
      <alignment vertical="center" wrapText="1"/>
    </xf>
    <xf numFmtId="44" fontId="29" fillId="5" borderId="25" xfId="0" applyNumberFormat="1" applyFont="1" applyFill="1" applyBorder="1" applyAlignment="1">
      <alignment horizontal="left" vertical="center"/>
    </xf>
    <xf numFmtId="44" fontId="29" fillId="5" borderId="0" xfId="0" applyNumberFormat="1" applyFont="1" applyFill="1" applyAlignment="1">
      <alignment horizontal="center" vertical="center"/>
    </xf>
    <xf numFmtId="0" fontId="9" fillId="4" borderId="8" xfId="0" applyFont="1" applyFill="1" applyBorder="1" applyAlignment="1">
      <alignment horizontal="center" vertical="center" wrapText="1"/>
    </xf>
    <xf numFmtId="0" fontId="27" fillId="7" borderId="8" xfId="0" applyFont="1" applyFill="1" applyBorder="1" applyAlignment="1">
      <alignment horizontal="center" vertical="center" wrapText="1"/>
    </xf>
    <xf numFmtId="0" fontId="9" fillId="7" borderId="8" xfId="0" applyFont="1" applyFill="1" applyBorder="1" applyAlignment="1">
      <alignment horizontal="center" vertical="center" wrapText="1"/>
    </xf>
    <xf numFmtId="0" fontId="2" fillId="7" borderId="8" xfId="0" applyFont="1" applyFill="1" applyBorder="1" applyAlignment="1">
      <alignment horizontal="center" vertical="center"/>
    </xf>
    <xf numFmtId="0" fontId="4" fillId="0" borderId="0" xfId="0" applyFont="1" applyAlignment="1">
      <alignment horizontal="center" vertical="top" wrapText="1"/>
    </xf>
    <xf numFmtId="0" fontId="6" fillId="2" borderId="0" xfId="0" applyFont="1" applyFill="1" applyAlignment="1">
      <alignment horizontal="left" vertical="center" wrapText="1"/>
    </xf>
    <xf numFmtId="0" fontId="12" fillId="0" borderId="0" xfId="0" applyFont="1" applyAlignment="1">
      <alignment horizontal="center" vertical="top" wrapText="1"/>
    </xf>
    <xf numFmtId="0" fontId="43" fillId="0" borderId="0" xfId="0" applyFont="1" applyAlignment="1">
      <alignment horizontal="left" vertical="center" wrapText="1"/>
    </xf>
    <xf numFmtId="0" fontId="43" fillId="0" borderId="0" xfId="0" applyFont="1" applyAlignment="1">
      <alignment horizontal="center" vertical="top" wrapText="1"/>
    </xf>
    <xf numFmtId="0" fontId="34" fillId="0" borderId="0" xfId="0" applyFont="1" applyAlignment="1">
      <alignment horizontal="left"/>
    </xf>
    <xf numFmtId="0" fontId="9" fillId="7" borderId="23" xfId="0" applyFont="1" applyFill="1" applyBorder="1" applyAlignment="1">
      <alignment horizontal="center" vertical="center" wrapText="1"/>
    </xf>
    <xf numFmtId="0" fontId="2" fillId="7" borderId="23" xfId="0" applyFont="1" applyFill="1" applyBorder="1" applyAlignment="1">
      <alignment horizontal="center" vertical="center"/>
    </xf>
    <xf numFmtId="0" fontId="4" fillId="2" borderId="8" xfId="0" applyFont="1" applyFill="1" applyBorder="1" applyAlignment="1">
      <alignment horizontal="left" vertical="top" wrapText="1"/>
    </xf>
    <xf numFmtId="0" fontId="4" fillId="2" borderId="8" xfId="0" applyFont="1" applyFill="1" applyBorder="1" applyAlignment="1">
      <alignment horizontal="left" vertical="center" wrapText="1"/>
    </xf>
    <xf numFmtId="0" fontId="41" fillId="0" borderId="8" xfId="0" applyFont="1" applyBorder="1" applyAlignment="1">
      <alignment horizontal="center" vertical="center"/>
    </xf>
    <xf numFmtId="0" fontId="0" fillId="2" borderId="8" xfId="0" applyFill="1" applyBorder="1" applyAlignment="1">
      <alignment horizontal="left" vertical="center"/>
    </xf>
    <xf numFmtId="0" fontId="36" fillId="2" borderId="0" xfId="0" applyFont="1" applyFill="1" applyAlignment="1">
      <alignment horizontal="center" vertical="center"/>
    </xf>
    <xf numFmtId="0" fontId="34" fillId="2" borderId="0" xfId="0" applyFont="1" applyFill="1" applyAlignment="1">
      <alignment horizontal="left" vertical="top"/>
    </xf>
    <xf numFmtId="0" fontId="6" fillId="2" borderId="0" xfId="0" applyFont="1" applyFill="1" applyAlignment="1">
      <alignment horizontal="left" vertical="top" wrapText="1"/>
    </xf>
    <xf numFmtId="0" fontId="36" fillId="2" borderId="0" xfId="0" applyFont="1" applyFill="1" applyAlignment="1">
      <alignment horizontal="center" vertical="top"/>
    </xf>
    <xf numFmtId="0" fontId="10" fillId="0" borderId="0" xfId="0" applyFont="1"/>
    <xf numFmtId="0" fontId="19" fillId="2" borderId="0" xfId="0" applyFont="1" applyFill="1" applyAlignment="1">
      <alignment vertical="center" wrapText="1"/>
    </xf>
    <xf numFmtId="0" fontId="19" fillId="2" borderId="0" xfId="0" applyFont="1" applyFill="1" applyAlignment="1">
      <alignment horizontal="center" vertical="center"/>
    </xf>
    <xf numFmtId="44" fontId="29" fillId="10" borderId="10" xfId="0" applyNumberFormat="1" applyFont="1" applyFill="1" applyBorder="1" applyAlignment="1">
      <alignment horizontal="center" vertical="center"/>
    </xf>
    <xf numFmtId="44" fontId="29" fillId="10" borderId="20" xfId="0" applyNumberFormat="1" applyFont="1" applyFill="1" applyBorder="1" applyAlignment="1">
      <alignment horizontal="center" vertical="center"/>
    </xf>
    <xf numFmtId="44" fontId="29" fillId="10" borderId="17" xfId="0" applyNumberFormat="1" applyFont="1" applyFill="1" applyBorder="1" applyAlignment="1">
      <alignment horizontal="center" vertical="center"/>
    </xf>
    <xf numFmtId="0" fontId="9" fillId="11" borderId="10" xfId="0" applyFont="1" applyFill="1" applyBorder="1" applyAlignment="1">
      <alignment horizontal="center" vertical="center" wrapText="1"/>
    </xf>
    <xf numFmtId="0" fontId="9" fillId="11" borderId="20" xfId="0" applyFont="1" applyFill="1" applyBorder="1" applyAlignment="1">
      <alignment horizontal="center" vertical="center" wrapText="1"/>
    </xf>
    <xf numFmtId="0" fontId="9" fillId="11" borderId="17" xfId="0" applyFont="1" applyFill="1" applyBorder="1" applyAlignment="1">
      <alignment horizontal="center" vertical="center" wrapText="1"/>
    </xf>
    <xf numFmtId="44" fontId="29" fillId="9" borderId="10" xfId="0" applyNumberFormat="1" applyFont="1" applyFill="1" applyBorder="1" applyAlignment="1">
      <alignment horizontal="center" vertical="center" wrapText="1"/>
    </xf>
    <xf numFmtId="44" fontId="29" fillId="9" borderId="17" xfId="0" applyNumberFormat="1" applyFont="1" applyFill="1" applyBorder="1" applyAlignment="1">
      <alignment horizontal="center" vertical="center" wrapText="1"/>
    </xf>
    <xf numFmtId="0" fontId="9" fillId="5" borderId="10" xfId="0" applyFont="1" applyFill="1" applyBorder="1" applyAlignment="1">
      <alignment horizontal="center" vertical="center"/>
    </xf>
    <xf numFmtId="0" fontId="9" fillId="5" borderId="20" xfId="0" applyFont="1" applyFill="1" applyBorder="1" applyAlignment="1">
      <alignment horizontal="center" vertical="center"/>
    </xf>
    <xf numFmtId="0" fontId="9" fillId="5" borderId="17" xfId="0" applyFont="1" applyFill="1" applyBorder="1" applyAlignment="1">
      <alignment horizontal="center" vertical="center"/>
    </xf>
    <xf numFmtId="0" fontId="27" fillId="7" borderId="10" xfId="0" applyFont="1" applyFill="1" applyBorder="1" applyAlignment="1">
      <alignment horizontal="center" vertical="center"/>
    </xf>
    <xf numFmtId="0" fontId="27" fillId="7" borderId="20" xfId="0" applyFont="1" applyFill="1" applyBorder="1" applyAlignment="1">
      <alignment horizontal="center" vertical="center"/>
    </xf>
    <xf numFmtId="0" fontId="27" fillId="7" borderId="17" xfId="0" applyFont="1" applyFill="1" applyBorder="1" applyAlignment="1">
      <alignment horizontal="center" vertical="center"/>
    </xf>
    <xf numFmtId="0" fontId="36" fillId="6" borderId="3" xfId="0" applyFont="1" applyFill="1" applyBorder="1" applyAlignment="1">
      <alignment horizontal="center" vertical="center" wrapText="1"/>
    </xf>
    <xf numFmtId="0" fontId="36" fillId="6" borderId="1" xfId="0" applyFont="1" applyFill="1" applyBorder="1" applyAlignment="1">
      <alignment horizontal="center" vertical="center" wrapText="1"/>
    </xf>
    <xf numFmtId="0" fontId="36" fillId="6" borderId="2" xfId="0" applyFont="1" applyFill="1" applyBorder="1" applyAlignment="1">
      <alignment horizontal="center" vertical="center" wrapText="1"/>
    </xf>
    <xf numFmtId="0" fontId="34" fillId="2" borderId="0" xfId="0" applyFont="1" applyFill="1" applyAlignment="1">
      <alignment horizontal="left" wrapText="1"/>
    </xf>
    <xf numFmtId="0" fontId="34" fillId="2" borderId="0" xfId="0" applyFont="1" applyFill="1" applyAlignment="1">
      <alignment horizontal="left" vertical="center" wrapText="1"/>
    </xf>
    <xf numFmtId="0" fontId="46" fillId="0" borderId="0" xfId="0" applyFont="1" applyAlignment="1">
      <alignment horizontal="left" wrapText="1"/>
    </xf>
    <xf numFmtId="0" fontId="6" fillId="2" borderId="19" xfId="0" applyFont="1" applyFill="1" applyBorder="1" applyAlignment="1" applyProtection="1">
      <alignment horizontal="center" vertical="center" wrapText="1"/>
      <protection locked="0"/>
    </xf>
    <xf numFmtId="0" fontId="6" fillId="2" borderId="24" xfId="0" applyFont="1" applyFill="1" applyBorder="1" applyAlignment="1" applyProtection="1">
      <alignment horizontal="center" vertical="center" wrapText="1"/>
      <protection locked="0"/>
    </xf>
    <xf numFmtId="0" fontId="6" fillId="2" borderId="23" xfId="0" applyFont="1" applyFill="1" applyBorder="1" applyAlignment="1" applyProtection="1">
      <alignment horizontal="center" vertical="center" wrapText="1"/>
      <protection locked="0"/>
    </xf>
    <xf numFmtId="0" fontId="32" fillId="0" borderId="8"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17" xfId="0" applyFont="1" applyBorder="1" applyAlignment="1">
      <alignment horizontal="center" vertical="center" wrapText="1"/>
    </xf>
    <xf numFmtId="0" fontId="36" fillId="6" borderId="10" xfId="0" applyFont="1" applyFill="1" applyBorder="1" applyAlignment="1">
      <alignment horizontal="center" vertical="center"/>
    </xf>
    <xf numFmtId="0" fontId="36" fillId="6" borderId="20" xfId="0" applyFont="1" applyFill="1" applyBorder="1" applyAlignment="1">
      <alignment horizontal="center" vertical="center"/>
    </xf>
    <xf numFmtId="0" fontId="36" fillId="6" borderId="17" xfId="0" applyFont="1" applyFill="1" applyBorder="1" applyAlignment="1">
      <alignment horizontal="center" vertical="center"/>
    </xf>
    <xf numFmtId="0" fontId="10" fillId="2" borderId="10"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34" fillId="2" borderId="0" xfId="0" applyFont="1" applyFill="1" applyAlignment="1">
      <alignment horizontal="left" vertical="top" wrapText="1"/>
    </xf>
    <xf numFmtId="0" fontId="9" fillId="11" borderId="10" xfId="0" applyFont="1" applyFill="1" applyBorder="1" applyAlignment="1">
      <alignment horizontal="center" vertical="center"/>
    </xf>
    <xf numFmtId="0" fontId="9" fillId="11" borderId="20" xfId="0" applyFont="1" applyFill="1" applyBorder="1" applyAlignment="1">
      <alignment horizontal="center" vertical="center"/>
    </xf>
    <xf numFmtId="0" fontId="9" fillId="11" borderId="17" xfId="0" applyFont="1" applyFill="1" applyBorder="1" applyAlignment="1">
      <alignment horizontal="center" vertical="center"/>
    </xf>
    <xf numFmtId="0" fontId="46" fillId="0" borderId="10" xfId="0" applyFont="1" applyBorder="1" applyAlignment="1" applyProtection="1">
      <alignment horizontal="left" vertical="center"/>
      <protection locked="0"/>
    </xf>
    <xf numFmtId="0" fontId="46" fillId="0" borderId="20" xfId="0" applyFont="1" applyBorder="1" applyAlignment="1" applyProtection="1">
      <alignment horizontal="left" vertical="center"/>
      <protection locked="0"/>
    </xf>
    <xf numFmtId="0" fontId="46" fillId="0" borderId="17" xfId="0" applyFont="1" applyBorder="1" applyAlignment="1" applyProtection="1">
      <alignment horizontal="left" vertical="center"/>
      <protection locked="0"/>
    </xf>
    <xf numFmtId="0" fontId="37" fillId="7" borderId="10" xfId="0" applyFont="1" applyFill="1" applyBorder="1" applyAlignment="1">
      <alignment horizontal="center" vertical="center" wrapText="1"/>
    </xf>
    <xf numFmtId="0" fontId="37" fillId="7" borderId="20" xfId="0" applyFont="1" applyFill="1" applyBorder="1" applyAlignment="1">
      <alignment horizontal="center" vertical="center" wrapText="1"/>
    </xf>
    <xf numFmtId="0" fontId="37" fillId="7" borderId="17" xfId="0" applyFont="1" applyFill="1" applyBorder="1" applyAlignment="1">
      <alignment horizontal="center" vertical="center" wrapText="1"/>
    </xf>
    <xf numFmtId="44" fontId="29" fillId="5" borderId="10" xfId="0" applyNumberFormat="1" applyFont="1" applyFill="1" applyBorder="1" applyAlignment="1">
      <alignment horizontal="left" vertical="center" wrapText="1"/>
    </xf>
    <xf numFmtId="44" fontId="29" fillId="5" borderId="20" xfId="0" applyNumberFormat="1" applyFont="1" applyFill="1" applyBorder="1" applyAlignment="1">
      <alignment horizontal="left" vertical="center" wrapText="1"/>
    </xf>
    <xf numFmtId="44" fontId="29" fillId="5" borderId="17" xfId="0" applyNumberFormat="1" applyFont="1" applyFill="1" applyBorder="1" applyAlignment="1">
      <alignment horizontal="left" vertical="center" wrapText="1"/>
    </xf>
    <xf numFmtId="0" fontId="40" fillId="0" borderId="10" xfId="0" applyFont="1" applyBorder="1" applyAlignment="1" applyProtection="1">
      <alignment horizontal="left" vertical="center" wrapText="1"/>
      <protection locked="0"/>
    </xf>
    <xf numFmtId="0" fontId="40" fillId="0" borderId="20" xfId="0" applyFont="1" applyBorder="1" applyAlignment="1" applyProtection="1">
      <alignment horizontal="left" vertical="center" wrapText="1"/>
      <protection locked="0"/>
    </xf>
    <xf numFmtId="0" fontId="6" fillId="2" borderId="11"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21" xfId="0" applyFont="1" applyFill="1" applyBorder="1" applyAlignment="1" applyProtection="1">
      <alignment horizontal="center" vertical="center" wrapText="1"/>
      <protection locked="0"/>
    </xf>
    <xf numFmtId="0" fontId="6" fillId="2" borderId="18"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0" fontId="6" fillId="2" borderId="14" xfId="0" applyFont="1" applyFill="1" applyBorder="1" applyAlignment="1" applyProtection="1">
      <alignment horizontal="center" vertical="center" wrapText="1"/>
      <protection locked="0"/>
    </xf>
    <xf numFmtId="0" fontId="18" fillId="12" borderId="10" xfId="0" applyFont="1" applyFill="1" applyBorder="1" applyAlignment="1" applyProtection="1">
      <alignment horizontal="center" vertical="center" wrapText="1"/>
      <protection locked="0"/>
    </xf>
    <xf numFmtId="0" fontId="18" fillId="12" borderId="20" xfId="0" applyFont="1" applyFill="1" applyBorder="1" applyAlignment="1" applyProtection="1">
      <alignment horizontal="center" vertical="center" wrapText="1"/>
      <protection locked="0"/>
    </xf>
    <xf numFmtId="0" fontId="18" fillId="12" borderId="17" xfId="0" applyFont="1" applyFill="1" applyBorder="1" applyAlignment="1" applyProtection="1">
      <alignment horizontal="center" vertical="center" wrapText="1"/>
      <protection locked="0"/>
    </xf>
    <xf numFmtId="0" fontId="17" fillId="0" borderId="6" xfId="0" applyFont="1" applyBorder="1" applyAlignment="1" applyProtection="1">
      <alignment horizontal="left" vertical="center"/>
      <protection locked="0"/>
    </xf>
    <xf numFmtId="0" fontId="17" fillId="0" borderId="4" xfId="0" applyFont="1" applyBorder="1" applyAlignment="1" applyProtection="1">
      <alignment horizontal="left" vertical="center"/>
      <protection locked="0"/>
    </xf>
    <xf numFmtId="0" fontId="17" fillId="0" borderId="7" xfId="0" applyFont="1" applyBorder="1" applyAlignment="1" applyProtection="1">
      <alignment horizontal="left" vertical="center"/>
      <protection locked="0"/>
    </xf>
    <xf numFmtId="0" fontId="17" fillId="0" borderId="8" xfId="0" applyFont="1" applyBorder="1" applyAlignment="1" applyProtection="1">
      <alignment horizontal="left" vertical="center"/>
      <protection locked="0"/>
    </xf>
    <xf numFmtId="0" fontId="17" fillId="0" borderId="15" xfId="0" applyFont="1" applyBorder="1" applyAlignment="1" applyProtection="1">
      <alignment horizontal="left" vertical="center"/>
      <protection locked="0"/>
    </xf>
    <xf numFmtId="0" fontId="17" fillId="0" borderId="16" xfId="0" applyFont="1" applyBorder="1" applyAlignment="1" applyProtection="1">
      <alignment horizontal="left" vertical="center"/>
      <protection locked="0"/>
    </xf>
  </cellXfs>
  <cellStyles count="3">
    <cellStyle name="Currency" xfId="1" builtinId="4"/>
    <cellStyle name="Normal" xfId="0" builtinId="0"/>
    <cellStyle name="Normal 6" xfId="2" xr:uid="{C1B58231-93A5-45E8-B2D7-B77E1513B7CB}"/>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2B15D-DFA4-4D41-BACB-8EC31F8D0522}">
  <sheetPr>
    <pageSetUpPr fitToPage="1"/>
  </sheetPr>
  <dimension ref="B3:L41"/>
  <sheetViews>
    <sheetView showGridLines="0" tabSelected="1" view="pageLayout" topLeftCell="A4" zoomScaleNormal="85" workbookViewId="0">
      <selection activeCell="D32" sqref="D32"/>
    </sheetView>
  </sheetViews>
  <sheetFormatPr defaultRowHeight="15" x14ac:dyDescent="0.25"/>
  <cols>
    <col min="1" max="1" width="4.7109375" style="105" customWidth="1"/>
    <col min="2" max="2" width="24.28515625" style="105" customWidth="1"/>
    <col min="3" max="3" width="24.42578125" style="105" customWidth="1"/>
    <col min="4" max="4" width="22.28515625" style="105" customWidth="1"/>
    <col min="5" max="5" width="20.85546875" style="105" customWidth="1"/>
    <col min="6" max="6" width="18.5703125" style="105" customWidth="1"/>
    <col min="7" max="7" width="4.140625" style="105" customWidth="1"/>
    <col min="8" max="8" width="24.140625" style="105" customWidth="1"/>
    <col min="9" max="9" width="22.42578125" style="105" customWidth="1"/>
    <col min="10" max="10" width="18.85546875" style="105" customWidth="1"/>
    <col min="11" max="11" width="22.140625" style="105" customWidth="1"/>
    <col min="12" max="16384" width="9.140625" style="105"/>
  </cols>
  <sheetData>
    <row r="3" spans="2:12" ht="51" customHeight="1" x14ac:dyDescent="0.25">
      <c r="B3" s="275" t="s">
        <v>5</v>
      </c>
      <c r="C3" s="276"/>
      <c r="D3" s="276"/>
      <c r="E3" s="276"/>
      <c r="F3" s="276"/>
      <c r="G3" s="276"/>
      <c r="H3" s="276"/>
      <c r="I3" s="276"/>
      <c r="J3" s="276"/>
      <c r="K3" s="277"/>
    </row>
    <row r="4" spans="2:12" ht="51" customHeight="1" x14ac:dyDescent="0.4">
      <c r="B4" s="7" t="s">
        <v>25</v>
      </c>
      <c r="C4" s="5"/>
      <c r="D4" s="5"/>
      <c r="E4" s="6"/>
      <c r="F4" s="6"/>
      <c r="G4" s="241"/>
      <c r="H4" s="241"/>
      <c r="I4" s="241"/>
      <c r="J4" s="241"/>
      <c r="K4" s="241"/>
    </row>
    <row r="5" spans="2:12" s="106" customFormat="1" ht="32.25" customHeight="1" x14ac:dyDescent="0.25">
      <c r="B5" s="242" t="s">
        <v>26</v>
      </c>
      <c r="C5" s="243"/>
      <c r="D5" s="243"/>
      <c r="E5" s="243"/>
      <c r="F5" s="243"/>
      <c r="G5" s="244"/>
      <c r="H5" s="244"/>
      <c r="I5" s="244"/>
      <c r="J5" s="244"/>
      <c r="K5" s="244"/>
    </row>
    <row r="6" spans="2:12" ht="36" customHeight="1" x14ac:dyDescent="0.25">
      <c r="B6" s="281" t="s">
        <v>247</v>
      </c>
      <c r="C6" s="281"/>
      <c r="D6" s="281"/>
      <c r="E6" s="281"/>
      <c r="F6" s="281"/>
      <c r="G6" s="281"/>
      <c r="H6" s="281"/>
      <c r="I6" s="281"/>
      <c r="J6" s="281"/>
      <c r="K6" s="281"/>
    </row>
    <row r="7" spans="2:12" s="108" customFormat="1" ht="84" customHeight="1" x14ac:dyDescent="0.25">
      <c r="B7" s="266" t="s">
        <v>7</v>
      </c>
      <c r="C7" s="266"/>
      <c r="D7" s="266"/>
      <c r="E7" s="266"/>
      <c r="F7" s="266"/>
      <c r="G7" s="266"/>
      <c r="H7" s="266"/>
      <c r="I7" s="266"/>
      <c r="J7" s="266"/>
      <c r="K7" s="266"/>
      <c r="L7" s="107"/>
    </row>
    <row r="8" spans="2:12" ht="27.75" customHeight="1" x14ac:dyDescent="0.25">
      <c r="B8" s="245" t="s">
        <v>244</v>
      </c>
      <c r="C8" s="246"/>
      <c r="D8" s="246"/>
      <c r="E8" s="246"/>
      <c r="F8" s="247"/>
    </row>
    <row r="9" spans="2:12" ht="27.75" customHeight="1" x14ac:dyDescent="0.25">
      <c r="B9" s="245"/>
      <c r="C9" s="246"/>
      <c r="D9" s="246"/>
      <c r="E9" s="246"/>
      <c r="F9" s="247"/>
    </row>
    <row r="10" spans="2:12" ht="27.75" customHeight="1" x14ac:dyDescent="0.3">
      <c r="B10" s="23" t="s">
        <v>34</v>
      </c>
      <c r="C10" s="24"/>
      <c r="D10" s="24"/>
      <c r="E10" s="24"/>
      <c r="F10" s="24"/>
    </row>
    <row r="11" spans="2:12" ht="27.75" customHeight="1" x14ac:dyDescent="0.25">
      <c r="B11" s="109" t="s">
        <v>35</v>
      </c>
      <c r="C11" s="93"/>
      <c r="D11" s="126"/>
      <c r="E11" s="126"/>
      <c r="F11" s="127"/>
      <c r="H11" s="268" t="s">
        <v>6</v>
      </c>
      <c r="I11" s="22"/>
      <c r="J11" s="22"/>
    </row>
    <row r="12" spans="2:12" ht="27.75" customHeight="1" x14ac:dyDescent="0.25">
      <c r="B12" s="109" t="s">
        <v>0</v>
      </c>
      <c r="C12" s="93"/>
      <c r="D12" s="126"/>
      <c r="E12" s="126"/>
      <c r="F12" s="127"/>
      <c r="H12" s="269"/>
      <c r="I12" s="22"/>
      <c r="J12" s="22"/>
    </row>
    <row r="13" spans="2:12" ht="27.75" customHeight="1" x14ac:dyDescent="0.25">
      <c r="B13" s="109" t="s">
        <v>1</v>
      </c>
      <c r="C13" s="128"/>
      <c r="D13" s="126"/>
      <c r="E13" s="126"/>
      <c r="F13" s="127"/>
      <c r="H13" s="270"/>
    </row>
    <row r="14" spans="2:12" ht="27.75" customHeight="1" x14ac:dyDescent="0.25">
      <c r="B14" s="74"/>
      <c r="C14" s="74"/>
      <c r="D14" s="74"/>
      <c r="E14" s="74"/>
      <c r="F14" s="74"/>
      <c r="H14" s="22"/>
    </row>
    <row r="15" spans="2:12" s="106" customFormat="1" ht="27.75" customHeight="1" x14ac:dyDescent="0.25">
      <c r="B15" s="110" t="s">
        <v>243</v>
      </c>
      <c r="C15" s="111"/>
      <c r="D15" s="111"/>
      <c r="E15" s="111"/>
      <c r="F15" s="111"/>
      <c r="H15" s="112"/>
    </row>
    <row r="16" spans="2:12" ht="57.75" customHeight="1" x14ac:dyDescent="0.25">
      <c r="B16" s="113" t="s">
        <v>8</v>
      </c>
      <c r="C16" s="278" t="s">
        <v>241</v>
      </c>
      <c r="D16" s="279"/>
      <c r="E16" s="279"/>
      <c r="F16" s="280"/>
    </row>
    <row r="17" spans="2:11" ht="11.25" customHeight="1" x14ac:dyDescent="0.25">
      <c r="B17" s="114"/>
      <c r="C17" s="115"/>
      <c r="D17" s="115"/>
      <c r="E17" s="115"/>
      <c r="F17" s="115"/>
    </row>
    <row r="18" spans="2:11" ht="11.25" customHeight="1" x14ac:dyDescent="0.25"/>
    <row r="19" spans="2:11" ht="31.5" customHeight="1" x14ac:dyDescent="0.3">
      <c r="C19" s="271" t="s">
        <v>11</v>
      </c>
      <c r="D19" s="271"/>
      <c r="E19" s="271"/>
      <c r="F19" s="271"/>
      <c r="G19" s="116"/>
      <c r="H19" s="272" t="s">
        <v>22</v>
      </c>
      <c r="I19" s="273"/>
      <c r="J19" s="273"/>
      <c r="K19" s="274"/>
    </row>
    <row r="20" spans="2:11" ht="63" x14ac:dyDescent="0.25">
      <c r="C20" s="117" t="s">
        <v>12</v>
      </c>
      <c r="D20" s="118" t="s">
        <v>13</v>
      </c>
      <c r="E20" s="117" t="s">
        <v>14</v>
      </c>
      <c r="F20" s="117" t="s">
        <v>15</v>
      </c>
      <c r="H20" s="117" t="s">
        <v>248</v>
      </c>
      <c r="I20" s="118" t="s">
        <v>13</v>
      </c>
      <c r="J20" s="117" t="s">
        <v>23</v>
      </c>
      <c r="K20" s="117" t="s">
        <v>15</v>
      </c>
    </row>
    <row r="21" spans="2:11" ht="35.25" customHeight="1" x14ac:dyDescent="0.25">
      <c r="B21" s="119" t="s">
        <v>239</v>
      </c>
      <c r="C21" s="119" t="s">
        <v>245</v>
      </c>
      <c r="D21" s="129"/>
      <c r="E21" s="130"/>
      <c r="F21" s="130"/>
      <c r="H21" s="120" t="s">
        <v>16</v>
      </c>
      <c r="I21" s="129"/>
      <c r="J21" s="130"/>
      <c r="K21" s="130"/>
    </row>
    <row r="22" spans="2:11" ht="36" customHeight="1" x14ac:dyDescent="0.25">
      <c r="B22" s="119" t="s">
        <v>239</v>
      </c>
      <c r="C22" s="120" t="s">
        <v>3</v>
      </c>
      <c r="D22" s="129"/>
      <c r="E22" s="130"/>
      <c r="F22" s="130"/>
      <c r="H22" s="120" t="s">
        <v>3</v>
      </c>
      <c r="I22" s="129"/>
      <c r="J22" s="130"/>
      <c r="K22" s="130"/>
    </row>
    <row r="23" spans="2:11" ht="36" customHeight="1" x14ac:dyDescent="0.25">
      <c r="B23" s="119" t="s">
        <v>239</v>
      </c>
      <c r="C23" s="120" t="s">
        <v>17</v>
      </c>
      <c r="D23" s="129"/>
      <c r="E23" s="130"/>
      <c r="F23" s="130"/>
      <c r="H23" s="120" t="s">
        <v>17</v>
      </c>
      <c r="I23" s="129"/>
      <c r="J23" s="130"/>
      <c r="K23" s="130"/>
    </row>
    <row r="24" spans="2:11" ht="36" customHeight="1" x14ac:dyDescent="0.25">
      <c r="B24" s="119" t="s">
        <v>239</v>
      </c>
      <c r="C24" s="120" t="s">
        <v>18</v>
      </c>
      <c r="D24" s="129"/>
      <c r="E24" s="130"/>
      <c r="F24" s="130"/>
      <c r="H24" s="120" t="s">
        <v>18</v>
      </c>
      <c r="I24" s="129"/>
      <c r="J24" s="130"/>
      <c r="K24" s="130"/>
    </row>
    <row r="25" spans="2:11" ht="36" customHeight="1" x14ac:dyDescent="0.25">
      <c r="B25" s="119" t="s">
        <v>239</v>
      </c>
      <c r="C25" s="120" t="s">
        <v>4</v>
      </c>
      <c r="D25" s="129"/>
      <c r="E25" s="130"/>
      <c r="F25" s="130"/>
      <c r="H25" s="120" t="s">
        <v>4</v>
      </c>
      <c r="I25" s="129"/>
      <c r="J25" s="130"/>
      <c r="K25" s="130"/>
    </row>
    <row r="26" spans="2:11" ht="35.25" customHeight="1" x14ac:dyDescent="0.25">
      <c r="B26" s="121" t="s">
        <v>240</v>
      </c>
      <c r="C26" s="122" t="s">
        <v>19</v>
      </c>
      <c r="D26" s="129"/>
      <c r="E26" s="130"/>
      <c r="F26" s="130"/>
      <c r="H26" s="122" t="s">
        <v>19</v>
      </c>
      <c r="I26" s="129"/>
      <c r="J26" s="130"/>
      <c r="K26" s="130"/>
    </row>
    <row r="27" spans="2:11" ht="35.25" customHeight="1" x14ac:dyDescent="0.25">
      <c r="B27" s="121" t="s">
        <v>240</v>
      </c>
      <c r="C27" s="122" t="s">
        <v>20</v>
      </c>
      <c r="D27" s="129"/>
      <c r="E27" s="130"/>
      <c r="F27" s="130"/>
      <c r="H27" s="122" t="s">
        <v>20</v>
      </c>
      <c r="I27" s="129"/>
      <c r="J27" s="130"/>
      <c r="K27" s="130"/>
    </row>
    <row r="28" spans="2:11" ht="35.25" customHeight="1" x14ac:dyDescent="0.25">
      <c r="B28" s="121" t="s">
        <v>240</v>
      </c>
      <c r="C28" s="122" t="s">
        <v>21</v>
      </c>
      <c r="D28" s="129"/>
      <c r="E28" s="130"/>
      <c r="F28" s="130"/>
      <c r="H28" s="122" t="s">
        <v>21</v>
      </c>
      <c r="I28" s="129"/>
      <c r="J28" s="130"/>
      <c r="K28" s="130"/>
    </row>
    <row r="29" spans="2:11" ht="15.75" x14ac:dyDescent="0.25">
      <c r="C29" s="123"/>
      <c r="D29" s="123"/>
      <c r="E29" s="124"/>
    </row>
    <row r="30" spans="2:11" ht="36.75" customHeight="1" x14ac:dyDescent="0.3">
      <c r="B30" s="23" t="s">
        <v>242</v>
      </c>
      <c r="E30" s="124"/>
    </row>
    <row r="31" spans="2:11" ht="36.75" customHeight="1" x14ac:dyDescent="0.3">
      <c r="B31" s="23"/>
      <c r="D31" s="125" t="s">
        <v>246</v>
      </c>
      <c r="E31" s="124"/>
    </row>
    <row r="32" spans="2:11" ht="42" customHeight="1" x14ac:dyDescent="0.25">
      <c r="B32" s="119" t="s">
        <v>239</v>
      </c>
      <c r="C32" s="117" t="s">
        <v>280</v>
      </c>
      <c r="D32" s="130"/>
    </row>
    <row r="33" spans="2:11" ht="70.5" customHeight="1" x14ac:dyDescent="0.25">
      <c r="B33" s="131"/>
      <c r="C33" s="131"/>
      <c r="D33" s="131"/>
      <c r="E33" s="131"/>
      <c r="F33" s="131"/>
      <c r="G33" s="131"/>
      <c r="H33" s="131"/>
      <c r="I33" s="131"/>
      <c r="J33" s="131"/>
      <c r="K33" s="131"/>
    </row>
    <row r="34" spans="2:11" ht="36" customHeight="1" x14ac:dyDescent="0.25">
      <c r="B34" s="131"/>
      <c r="C34" s="131"/>
      <c r="D34" s="131"/>
      <c r="E34" s="131"/>
      <c r="F34" s="131"/>
      <c r="G34" s="131"/>
      <c r="H34" s="131"/>
      <c r="I34" s="131"/>
      <c r="J34" s="131"/>
      <c r="K34" s="131"/>
    </row>
    <row r="35" spans="2:11" ht="36" customHeight="1" x14ac:dyDescent="0.25">
      <c r="B35" s="131"/>
      <c r="C35" s="131"/>
      <c r="D35" s="131"/>
      <c r="E35" s="131"/>
      <c r="F35" s="131"/>
      <c r="G35" s="131"/>
      <c r="H35" s="131"/>
      <c r="I35" s="131"/>
      <c r="J35" s="131"/>
      <c r="K35" s="131"/>
    </row>
    <row r="36" spans="2:11" ht="36" customHeight="1" x14ac:dyDescent="0.25">
      <c r="B36" s="131"/>
      <c r="C36" s="131"/>
      <c r="D36" s="131"/>
      <c r="E36" s="131"/>
      <c r="F36" s="131"/>
      <c r="G36" s="131"/>
      <c r="H36" s="131"/>
      <c r="I36" s="131"/>
      <c r="J36" s="131"/>
      <c r="K36" s="131"/>
    </row>
    <row r="37" spans="2:11" ht="36" customHeight="1" x14ac:dyDescent="0.25">
      <c r="B37" s="131"/>
      <c r="C37" s="131"/>
      <c r="D37" s="131"/>
      <c r="E37" s="131"/>
      <c r="F37" s="131"/>
      <c r="G37" s="131"/>
      <c r="H37" s="131"/>
      <c r="I37" s="131"/>
      <c r="J37" s="131"/>
      <c r="K37" s="131"/>
    </row>
    <row r="38" spans="2:11" ht="36" customHeight="1" x14ac:dyDescent="0.25">
      <c r="B38" s="131"/>
      <c r="C38" s="131"/>
      <c r="D38" s="131"/>
      <c r="E38" s="131"/>
      <c r="F38" s="131"/>
      <c r="G38" s="131"/>
      <c r="H38" s="131"/>
      <c r="I38" s="131"/>
      <c r="J38" s="131"/>
      <c r="K38" s="131"/>
    </row>
    <row r="39" spans="2:11" ht="36" customHeight="1" x14ac:dyDescent="0.25"/>
    <row r="40" spans="2:11" ht="36" customHeight="1" x14ac:dyDescent="0.25"/>
    <row r="41" spans="2:11" ht="36" customHeight="1" x14ac:dyDescent="0.25"/>
  </sheetData>
  <sheetProtection algorithmName="SHA-512" hashValue="WE3TDvf3DTnIuTTf0hx8GuaI0Z8rohtQvxXMSjW58YrdeLdyot/7K/wXN6frrWHkkzJ7iAvUMeY7t4K/8bZ4ug==" saltValue="KZOBmHFWvb0ILdMi/lV+jA==" spinCount="100000" sheet="1" objects="1" scenarios="1"/>
  <protectedRanges>
    <protectedRange algorithmName="SHA-512" hashValue="TIcHHHqo1nTw7rMXhEhDxfDO75Zd5oaUr11tCgdJPNttNSfIdgcpDgzLyTFDm5Cfxw/e273hliG40RLIIvTc8A==" saltValue="zP6iKHjmExVfFHJiQWN63Q==" spinCount="100000" sqref="C17:D17 F17 C16" name="VF Merge Data_1_1"/>
  </protectedRanges>
  <mergeCells count="7">
    <mergeCell ref="C19:F19"/>
    <mergeCell ref="H19:K19"/>
    <mergeCell ref="B7:K7"/>
    <mergeCell ref="B3:K3"/>
    <mergeCell ref="C16:F16"/>
    <mergeCell ref="H11:H13"/>
    <mergeCell ref="B6:K6"/>
  </mergeCells>
  <conditionalFormatting sqref="C17:D17 C16">
    <cfRule type="duplicateValues" dxfId="2" priority="9"/>
  </conditionalFormatting>
  <pageMargins left="0.7" right="0.7" top="0.75" bottom="0.75" header="0.3" footer="0.3"/>
  <pageSetup scale="47" orientation="landscape" r:id="rId1"/>
  <headerFooter>
    <oddHeader>&amp;C&amp;"-,Bold"Attachment "C"</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32E53-2F23-4470-BC60-6B2AD5B9B3E2}">
  <dimension ref="B1:BR98"/>
  <sheetViews>
    <sheetView showGridLines="0" view="pageLayout" topLeftCell="AF31" zoomScale="70" zoomScaleNormal="80" zoomScaleSheetLayoutView="80" zoomScalePageLayoutView="70" workbookViewId="0">
      <selection activeCell="AF31" sqref="AF31"/>
    </sheetView>
  </sheetViews>
  <sheetFormatPr defaultColWidth="16" defaultRowHeight="16.5" customHeight="1" x14ac:dyDescent="0.25"/>
  <cols>
    <col min="1" max="1" width="2.7109375" style="138" customWidth="1"/>
    <col min="2" max="2" width="2.7109375" style="137" customWidth="1"/>
    <col min="3" max="3" width="12.7109375" style="138" customWidth="1"/>
    <col min="4" max="4" width="16.140625" style="139" hidden="1" customWidth="1"/>
    <col min="5" max="5" width="10.5703125" style="139" customWidth="1"/>
    <col min="6" max="6" width="11.5703125" style="138" customWidth="1"/>
    <col min="7" max="7" width="57.85546875" style="138" bestFit="1" customWidth="1"/>
    <col min="8" max="8" width="42.7109375" style="138" bestFit="1" customWidth="1"/>
    <col min="9" max="9" width="12.7109375" style="138" bestFit="1" customWidth="1"/>
    <col min="10" max="10" width="8" style="138" customWidth="1"/>
    <col min="11" max="11" width="11.140625" style="138" customWidth="1"/>
    <col min="12" max="29" width="19.85546875" style="138" customWidth="1"/>
    <col min="30" max="30" width="41.140625" style="138" customWidth="1"/>
    <col min="31" max="49" width="19.85546875" style="138" customWidth="1"/>
    <col min="50" max="50" width="41.140625" style="138" customWidth="1"/>
    <col min="51" max="69" width="19.85546875" style="138" customWidth="1"/>
    <col min="70" max="70" width="41" style="138" customWidth="1"/>
    <col min="71" max="16384" width="16" style="138"/>
  </cols>
  <sheetData>
    <row r="1" spans="2:56" ht="16.5" customHeight="1" thickBot="1" x14ac:dyDescent="0.3"/>
    <row r="2" spans="2:56" ht="55.5" customHeight="1" x14ac:dyDescent="0.25">
      <c r="B2" s="229"/>
      <c r="C2" s="275" t="s">
        <v>24</v>
      </c>
      <c r="D2" s="276"/>
      <c r="E2" s="276"/>
      <c r="F2" s="276"/>
      <c r="G2" s="276"/>
      <c r="H2" s="276"/>
      <c r="I2" s="276"/>
      <c r="J2" s="276"/>
      <c r="K2" s="277"/>
      <c r="L2" s="230"/>
      <c r="M2" s="296" t="s">
        <v>6</v>
      </c>
      <c r="N2" s="297"/>
    </row>
    <row r="3" spans="2:56" s="140" customFormat="1" ht="15" customHeight="1" x14ac:dyDescent="0.25">
      <c r="B3" s="231"/>
      <c r="C3" s="231"/>
      <c r="D3" s="5"/>
      <c r="E3" s="5"/>
      <c r="F3" s="6"/>
      <c r="G3" s="6"/>
      <c r="H3" s="6"/>
      <c r="I3" s="6"/>
      <c r="J3" s="6"/>
      <c r="K3" s="6"/>
      <c r="L3" s="6"/>
      <c r="M3" s="298"/>
      <c r="N3" s="299"/>
    </row>
    <row r="4" spans="2:56" s="140" customFormat="1" ht="19.5" customHeight="1" x14ac:dyDescent="0.4">
      <c r="B4" s="231"/>
      <c r="C4" s="7" t="s">
        <v>25</v>
      </c>
      <c r="D4" s="232"/>
      <c r="E4" s="232"/>
      <c r="F4" s="233"/>
      <c r="G4" s="233"/>
      <c r="H4" s="233"/>
      <c r="I4" s="233"/>
      <c r="J4" s="233"/>
      <c r="K4" s="233"/>
      <c r="L4" s="6"/>
      <c r="M4" s="298"/>
      <c r="N4" s="299"/>
    </row>
    <row r="5" spans="2:56" s="141" customFormat="1" ht="24.6" customHeight="1" thickBot="1" x14ac:dyDescent="0.45">
      <c r="B5" s="8"/>
      <c r="C5" s="9" t="s">
        <v>26</v>
      </c>
      <c r="D5" s="10"/>
      <c r="E5" s="10"/>
      <c r="F5" s="10"/>
      <c r="G5" s="10"/>
      <c r="H5" s="10"/>
      <c r="I5" s="10"/>
      <c r="J5" s="10"/>
      <c r="K5" s="11"/>
      <c r="L5" s="12"/>
      <c r="M5" s="300"/>
      <c r="N5" s="301"/>
    </row>
    <row r="6" spans="2:56" s="141" customFormat="1" ht="24.6" hidden="1" customHeight="1" x14ac:dyDescent="0.4">
      <c r="B6" s="8"/>
      <c r="C6" s="9" t="s">
        <v>27</v>
      </c>
      <c r="D6" s="10"/>
      <c r="E6" s="10"/>
      <c r="F6" s="10"/>
      <c r="G6" s="10"/>
      <c r="H6" s="10"/>
      <c r="I6" s="10"/>
      <c r="J6" s="10"/>
      <c r="K6" s="11"/>
      <c r="L6" s="12"/>
      <c r="M6" s="142"/>
      <c r="N6" s="142"/>
    </row>
    <row r="7" spans="2:56" s="141" customFormat="1" ht="24.6" hidden="1" customHeight="1" x14ac:dyDescent="0.4">
      <c r="B7" s="8"/>
      <c r="C7" s="234" t="s">
        <v>28</v>
      </c>
      <c r="D7" s="13"/>
      <c r="E7" s="13"/>
      <c r="F7" s="13"/>
      <c r="G7" s="13"/>
      <c r="H7" s="13"/>
      <c r="I7" s="13"/>
      <c r="J7" s="13"/>
      <c r="K7" s="11"/>
      <c r="L7" s="14"/>
      <c r="M7" s="143"/>
      <c r="N7" s="143"/>
    </row>
    <row r="8" spans="2:56" s="141" customFormat="1" ht="27.75" customHeight="1" x14ac:dyDescent="0.4">
      <c r="B8" s="8"/>
      <c r="C8" s="15" t="s">
        <v>29</v>
      </c>
      <c r="D8" s="16"/>
      <c r="E8" s="16"/>
      <c r="F8" s="17"/>
      <c r="G8" s="17"/>
      <c r="H8" s="13"/>
      <c r="I8" s="13"/>
      <c r="J8" s="13"/>
      <c r="K8" s="18"/>
      <c r="L8" s="12"/>
      <c r="M8" s="142"/>
      <c r="N8" s="142"/>
    </row>
    <row r="9" spans="2:56" s="141" customFormat="1" ht="42" x14ac:dyDescent="0.4">
      <c r="B9" s="8"/>
      <c r="C9" s="265" t="s">
        <v>30</v>
      </c>
      <c r="D9" s="265"/>
      <c r="E9" s="265"/>
      <c r="F9" s="265"/>
      <c r="G9" s="265"/>
      <c r="H9" s="265"/>
      <c r="I9" s="265"/>
      <c r="J9" s="265"/>
      <c r="K9" s="265"/>
      <c r="L9" s="12"/>
      <c r="M9" s="19" t="s">
        <v>249</v>
      </c>
      <c r="N9" s="20" t="s">
        <v>31</v>
      </c>
      <c r="O9" s="20" t="s">
        <v>32</v>
      </c>
      <c r="P9" s="20" t="s">
        <v>33</v>
      </c>
      <c r="Q9" s="21"/>
      <c r="R9" s="19" t="s">
        <v>250</v>
      </c>
      <c r="S9" s="20" t="s">
        <v>31</v>
      </c>
      <c r="T9" s="20" t="s">
        <v>32</v>
      </c>
      <c r="U9" s="20" t="s">
        <v>33</v>
      </c>
      <c r="V9" s="21"/>
      <c r="W9" s="19" t="s">
        <v>251</v>
      </c>
      <c r="X9" s="20" t="s">
        <v>31</v>
      </c>
      <c r="Y9" s="20" t="s">
        <v>32</v>
      </c>
      <c r="Z9" s="20" t="s">
        <v>33</v>
      </c>
    </row>
    <row r="10" spans="2:56" s="141" customFormat="1" ht="98.25" customHeight="1" x14ac:dyDescent="0.4">
      <c r="B10" s="8"/>
      <c r="C10" s="266" t="s">
        <v>257</v>
      </c>
      <c r="D10" s="266"/>
      <c r="E10" s="266"/>
      <c r="F10" s="266"/>
      <c r="G10" s="266"/>
      <c r="H10" s="266"/>
      <c r="I10" s="266"/>
      <c r="J10" s="266"/>
      <c r="K10" s="266"/>
      <c r="L10" s="22"/>
      <c r="M10" s="132" t="s">
        <v>259</v>
      </c>
      <c r="N10" s="133">
        <f>AA98</f>
        <v>0</v>
      </c>
      <c r="O10" s="133">
        <f t="shared" ref="O10:P10" si="0">AB98</f>
        <v>0</v>
      </c>
      <c r="P10" s="133">
        <f t="shared" si="0"/>
        <v>0</v>
      </c>
      <c r="Q10" s="134"/>
      <c r="R10" s="132" t="s">
        <v>260</v>
      </c>
      <c r="S10" s="133">
        <f>AU98</f>
        <v>0</v>
      </c>
      <c r="T10" s="133">
        <f t="shared" ref="T10:U10" si="1">AV98</f>
        <v>0</v>
      </c>
      <c r="U10" s="133">
        <f t="shared" si="1"/>
        <v>0</v>
      </c>
      <c r="V10" s="134"/>
      <c r="W10" s="132" t="s">
        <v>261</v>
      </c>
      <c r="X10" s="133">
        <f>BO98</f>
        <v>0</v>
      </c>
      <c r="Y10" s="133">
        <f t="shared" ref="Y10:Z10" si="2">BP98</f>
        <v>0</v>
      </c>
      <c r="Z10" s="133">
        <f t="shared" si="2"/>
        <v>0</v>
      </c>
    </row>
    <row r="11" spans="2:56" ht="16.5" customHeight="1" thickBot="1" x14ac:dyDescent="0.35">
      <c r="C11" s="144" t="s">
        <v>34</v>
      </c>
      <c r="D11" s="145"/>
      <c r="E11" s="145"/>
      <c r="F11" s="145"/>
      <c r="G11" s="145"/>
      <c r="I11" s="146" t="s">
        <v>271</v>
      </c>
      <c r="J11" s="147"/>
      <c r="K11" s="147"/>
      <c r="L11" s="147"/>
      <c r="M11" s="148"/>
      <c r="N11" s="148"/>
    </row>
    <row r="12" spans="2:56" s="149" customFormat="1" ht="20.25" customHeight="1" x14ac:dyDescent="0.3">
      <c r="C12" s="305" t="s">
        <v>35</v>
      </c>
      <c r="D12" s="306"/>
      <c r="E12" s="306"/>
      <c r="F12" s="306"/>
      <c r="G12" s="44"/>
      <c r="I12" s="150" t="s">
        <v>272</v>
      </c>
      <c r="J12" s="151"/>
      <c r="K12" s="152"/>
      <c r="L12" s="47"/>
      <c r="M12" s="153"/>
      <c r="N12" s="153"/>
    </row>
    <row r="13" spans="2:56" s="149" customFormat="1" ht="20.25" customHeight="1" x14ac:dyDescent="0.3">
      <c r="C13" s="307" t="s">
        <v>0</v>
      </c>
      <c r="D13" s="308"/>
      <c r="E13" s="308"/>
      <c r="F13" s="308"/>
      <c r="G13" s="45"/>
      <c r="H13" s="148"/>
      <c r="I13" s="154" t="s">
        <v>273</v>
      </c>
      <c r="J13" s="155"/>
      <c r="K13" s="156"/>
      <c r="L13" s="48"/>
    </row>
    <row r="14" spans="2:56" s="157" customFormat="1" ht="20.25" customHeight="1" thickBot="1" x14ac:dyDescent="0.35">
      <c r="C14" s="309" t="s">
        <v>1</v>
      </c>
      <c r="D14" s="310"/>
      <c r="E14" s="310"/>
      <c r="F14" s="310"/>
      <c r="G14" s="46"/>
      <c r="H14" s="145"/>
      <c r="I14" s="158" t="s">
        <v>274</v>
      </c>
      <c r="J14" s="159"/>
      <c r="K14" s="160"/>
      <c r="L14" s="49"/>
      <c r="M14" s="147"/>
      <c r="N14" s="161"/>
      <c r="AF14" s="162" t="s">
        <v>224</v>
      </c>
      <c r="AG14" s="149"/>
      <c r="AH14" s="149"/>
      <c r="AI14" s="149"/>
      <c r="AJ14" s="149"/>
      <c r="AZ14" s="162" t="s">
        <v>225</v>
      </c>
      <c r="BA14" s="149"/>
      <c r="BB14" s="149"/>
    </row>
    <row r="15" spans="2:56" s="157" customFormat="1" ht="29.45" customHeight="1" x14ac:dyDescent="0.3">
      <c r="H15" s="161"/>
      <c r="M15" s="163"/>
      <c r="N15" s="161"/>
      <c r="AF15" s="153"/>
      <c r="AI15" s="164"/>
      <c r="AJ15" s="164"/>
      <c r="AZ15" s="153"/>
      <c r="BC15" s="164"/>
      <c r="BD15" s="164"/>
    </row>
    <row r="16" spans="2:56" s="157" customFormat="1" ht="33" customHeight="1" x14ac:dyDescent="0.25">
      <c r="C16" s="302" t="s">
        <v>256</v>
      </c>
      <c r="D16" s="303"/>
      <c r="E16" s="304"/>
      <c r="H16" s="161"/>
      <c r="N16" s="161"/>
      <c r="AF16" s="163"/>
      <c r="AG16" s="165"/>
      <c r="AH16" s="165"/>
      <c r="AZ16" s="163"/>
      <c r="BA16" s="165"/>
      <c r="BB16" s="165"/>
    </row>
    <row r="17" spans="2:70" s="157" customFormat="1" ht="15.75" customHeight="1" x14ac:dyDescent="0.25">
      <c r="B17" s="166"/>
      <c r="H17" s="161"/>
      <c r="I17" s="161"/>
      <c r="K17" s="167"/>
      <c r="L17" s="168"/>
      <c r="M17" s="168"/>
      <c r="N17" s="168"/>
      <c r="O17" s="168"/>
      <c r="P17" s="168"/>
      <c r="Q17" s="168"/>
      <c r="R17" s="169"/>
      <c r="S17" s="169"/>
      <c r="T17" s="169"/>
      <c r="U17" s="163"/>
      <c r="V17" s="169"/>
      <c r="W17" s="169"/>
      <c r="X17" s="169"/>
      <c r="Z17" s="169"/>
    </row>
    <row r="18" spans="2:70" ht="9" customHeight="1" x14ac:dyDescent="0.25">
      <c r="C18" s="170"/>
      <c r="D18" s="171"/>
      <c r="E18" s="171"/>
      <c r="K18" s="172"/>
      <c r="L18" s="172"/>
      <c r="M18" s="172"/>
      <c r="N18" s="172"/>
      <c r="O18" s="172"/>
      <c r="P18" s="172"/>
      <c r="Q18" s="172"/>
      <c r="R18" s="172"/>
      <c r="S18" s="172"/>
      <c r="T18" s="172"/>
      <c r="U18" s="172"/>
      <c r="V18" s="172"/>
      <c r="W18" s="172"/>
      <c r="X18" s="173"/>
      <c r="Y18" s="173"/>
      <c r="Z18" s="174"/>
      <c r="AA18" s="175"/>
      <c r="AB18" s="175"/>
      <c r="AC18" s="175"/>
    </row>
    <row r="19" spans="2:70" ht="44.25" customHeight="1" x14ac:dyDescent="0.3">
      <c r="C19" s="146" t="s">
        <v>36</v>
      </c>
      <c r="D19" s="176"/>
      <c r="E19" s="176"/>
      <c r="F19" s="170"/>
      <c r="L19" s="177" t="s">
        <v>254</v>
      </c>
      <c r="M19" s="178"/>
      <c r="N19" s="178"/>
      <c r="O19" s="178"/>
      <c r="P19" s="178"/>
      <c r="Q19" s="178"/>
      <c r="R19" s="178"/>
      <c r="S19" s="178"/>
      <c r="T19" s="178"/>
      <c r="U19" s="179"/>
      <c r="V19" s="180" t="s">
        <v>268</v>
      </c>
      <c r="W19" s="181"/>
      <c r="X19" s="182"/>
      <c r="Y19" s="183"/>
      <c r="Z19" s="183"/>
      <c r="AA19" s="180" t="s">
        <v>270</v>
      </c>
      <c r="AB19" s="184"/>
      <c r="AC19" s="184"/>
      <c r="AD19" s="185"/>
      <c r="AE19" s="186"/>
      <c r="AF19" s="187" t="s">
        <v>252</v>
      </c>
      <c r="AG19" s="188"/>
      <c r="AH19" s="188"/>
      <c r="AI19" s="188"/>
      <c r="AJ19" s="188"/>
      <c r="AK19" s="188"/>
      <c r="AL19" s="188"/>
      <c r="AM19" s="188"/>
      <c r="AN19" s="188"/>
      <c r="AO19" s="189"/>
      <c r="AP19" s="294" t="s">
        <v>268</v>
      </c>
      <c r="AQ19" s="295"/>
      <c r="AR19" s="190"/>
      <c r="AS19" s="191"/>
      <c r="AT19" s="191"/>
      <c r="AU19" s="180" t="s">
        <v>270</v>
      </c>
      <c r="AV19" s="192"/>
      <c r="AW19" s="192"/>
      <c r="AX19" s="193"/>
      <c r="AY19" s="194"/>
      <c r="AZ19" s="285" t="s">
        <v>253</v>
      </c>
      <c r="BA19" s="286"/>
      <c r="BB19" s="286"/>
      <c r="BC19" s="286"/>
      <c r="BD19" s="286"/>
      <c r="BE19" s="286"/>
      <c r="BF19" s="286"/>
      <c r="BG19" s="286"/>
      <c r="BH19" s="286"/>
      <c r="BI19" s="287"/>
      <c r="BJ19" s="294" t="s">
        <v>268</v>
      </c>
      <c r="BK19" s="295"/>
      <c r="BL19" s="190"/>
      <c r="BM19" s="191"/>
      <c r="BN19" s="191"/>
      <c r="BO19" s="180" t="s">
        <v>270</v>
      </c>
      <c r="BP19" s="192"/>
      <c r="BQ19" s="192"/>
      <c r="BR19" s="193"/>
    </row>
    <row r="20" spans="2:70" s="40" customFormat="1" ht="50.25" customHeight="1" x14ac:dyDescent="0.25">
      <c r="D20" s="214"/>
      <c r="E20" s="288" t="s">
        <v>37</v>
      </c>
      <c r="F20" s="289"/>
      <c r="G20" s="289"/>
      <c r="H20" s="289"/>
      <c r="I20" s="289"/>
      <c r="J20" s="289"/>
      <c r="K20" s="290"/>
      <c r="L20" s="291" t="s">
        <v>269</v>
      </c>
      <c r="M20" s="292"/>
      <c r="N20" s="292"/>
      <c r="O20" s="292"/>
      <c r="P20" s="292"/>
      <c r="Q20" s="292"/>
      <c r="R20" s="292"/>
      <c r="S20" s="292"/>
      <c r="T20" s="292"/>
      <c r="U20" s="293"/>
      <c r="V20" s="254" t="s">
        <v>263</v>
      </c>
      <c r="W20" s="255"/>
      <c r="X20" s="251" t="s">
        <v>262</v>
      </c>
      <c r="Y20" s="252"/>
      <c r="Z20" s="253"/>
      <c r="AA20" s="215"/>
      <c r="AB20" s="215"/>
      <c r="AC20" s="215"/>
      <c r="AD20" s="216"/>
      <c r="AF20" s="217" t="s">
        <v>258</v>
      </c>
      <c r="AG20" s="218"/>
      <c r="AH20" s="218"/>
      <c r="AI20" s="218"/>
      <c r="AJ20" s="218"/>
      <c r="AK20" s="218"/>
      <c r="AL20" s="218"/>
      <c r="AM20" s="218"/>
      <c r="AN20" s="218"/>
      <c r="AO20" s="219"/>
      <c r="AP20" s="254" t="s">
        <v>38</v>
      </c>
      <c r="AQ20" s="255"/>
      <c r="AR20" s="282" t="s">
        <v>39</v>
      </c>
      <c r="AS20" s="283"/>
      <c r="AT20" s="284"/>
      <c r="AU20" s="220"/>
      <c r="AV20" s="220"/>
      <c r="AW20" s="220"/>
      <c r="AX20" s="221"/>
      <c r="AY20" s="222"/>
      <c r="AZ20" s="223" t="s">
        <v>258</v>
      </c>
      <c r="BA20" s="224"/>
      <c r="BB20" s="224"/>
      <c r="BC20" s="224"/>
      <c r="BD20" s="224"/>
      <c r="BE20" s="224"/>
      <c r="BF20" s="224"/>
      <c r="BG20" s="224"/>
      <c r="BH20" s="224"/>
      <c r="BI20" s="224"/>
      <c r="BJ20" s="254" t="s">
        <v>38</v>
      </c>
      <c r="BK20" s="255"/>
      <c r="BL20" s="282" t="s">
        <v>39</v>
      </c>
      <c r="BM20" s="283"/>
      <c r="BN20" s="284"/>
      <c r="BO20" s="220"/>
      <c r="BP20" s="220"/>
      <c r="BQ20" s="220"/>
      <c r="BR20" s="221"/>
    </row>
    <row r="21" spans="2:70" ht="102.75" customHeight="1" x14ac:dyDescent="0.25">
      <c r="C21" s="225" t="s">
        <v>40</v>
      </c>
      <c r="D21" s="226" t="s">
        <v>41</v>
      </c>
      <c r="E21" s="226" t="s">
        <v>42</v>
      </c>
      <c r="F21" s="227" t="s">
        <v>43</v>
      </c>
      <c r="G21" s="227" t="s">
        <v>9</v>
      </c>
      <c r="H21" s="228" t="s">
        <v>10</v>
      </c>
      <c r="I21" s="228" t="s">
        <v>44</v>
      </c>
      <c r="J21" s="228" t="s">
        <v>45</v>
      </c>
      <c r="K21" s="228" t="s">
        <v>46</v>
      </c>
      <c r="L21" s="195" t="s">
        <v>2</v>
      </c>
      <c r="M21" s="195" t="s">
        <v>47</v>
      </c>
      <c r="N21" s="195" t="s">
        <v>16</v>
      </c>
      <c r="O21" s="195" t="s">
        <v>3</v>
      </c>
      <c r="P21" s="195" t="s">
        <v>17</v>
      </c>
      <c r="Q21" s="195" t="s">
        <v>18</v>
      </c>
      <c r="R21" s="195" t="s">
        <v>4</v>
      </c>
      <c r="S21" s="196" t="s">
        <v>237</v>
      </c>
      <c r="T21" s="196" t="s">
        <v>236</v>
      </c>
      <c r="U21" s="196" t="s">
        <v>238</v>
      </c>
      <c r="V21" s="197" t="s">
        <v>48</v>
      </c>
      <c r="W21" s="197" t="s">
        <v>49</v>
      </c>
      <c r="X21" s="198" t="s">
        <v>50</v>
      </c>
      <c r="Y21" s="198" t="s">
        <v>51</v>
      </c>
      <c r="Z21" s="198" t="s">
        <v>281</v>
      </c>
      <c r="AA21" s="199" t="s">
        <v>265</v>
      </c>
      <c r="AB21" s="199" t="s">
        <v>266</v>
      </c>
      <c r="AC21" s="199" t="s">
        <v>267</v>
      </c>
      <c r="AD21" s="200" t="s">
        <v>53</v>
      </c>
      <c r="AF21" s="195" t="s">
        <v>2</v>
      </c>
      <c r="AG21" s="195" t="s">
        <v>47</v>
      </c>
      <c r="AH21" s="195" t="s">
        <v>16</v>
      </c>
      <c r="AI21" s="195" t="s">
        <v>3</v>
      </c>
      <c r="AJ21" s="195" t="s">
        <v>17</v>
      </c>
      <c r="AK21" s="195" t="s">
        <v>18</v>
      </c>
      <c r="AL21" s="195" t="s">
        <v>4</v>
      </c>
      <c r="AM21" s="196" t="s">
        <v>237</v>
      </c>
      <c r="AN21" s="196" t="s">
        <v>236</v>
      </c>
      <c r="AO21" s="196" t="s">
        <v>238</v>
      </c>
      <c r="AP21" s="197" t="s">
        <v>48</v>
      </c>
      <c r="AQ21" s="197" t="s">
        <v>49</v>
      </c>
      <c r="AR21" s="198" t="s">
        <v>50</v>
      </c>
      <c r="AS21" s="198" t="s">
        <v>51</v>
      </c>
      <c r="AT21" s="198" t="s">
        <v>281</v>
      </c>
      <c r="AU21" s="199" t="s">
        <v>265</v>
      </c>
      <c r="AV21" s="199" t="s">
        <v>266</v>
      </c>
      <c r="AW21" s="199" t="s">
        <v>267</v>
      </c>
      <c r="AX21" s="200" t="s">
        <v>53</v>
      </c>
      <c r="AZ21" s="195" t="s">
        <v>2</v>
      </c>
      <c r="BA21" s="195" t="s">
        <v>47</v>
      </c>
      <c r="BB21" s="195" t="s">
        <v>16</v>
      </c>
      <c r="BC21" s="195" t="s">
        <v>3</v>
      </c>
      <c r="BD21" s="195" t="s">
        <v>17</v>
      </c>
      <c r="BE21" s="195" t="s">
        <v>18</v>
      </c>
      <c r="BF21" s="195" t="s">
        <v>4</v>
      </c>
      <c r="BG21" s="196" t="s">
        <v>237</v>
      </c>
      <c r="BH21" s="196" t="s">
        <v>236</v>
      </c>
      <c r="BI21" s="196" t="s">
        <v>238</v>
      </c>
      <c r="BJ21" s="197" t="s">
        <v>48</v>
      </c>
      <c r="BK21" s="197" t="s">
        <v>49</v>
      </c>
      <c r="BL21" s="198" t="s">
        <v>50</v>
      </c>
      <c r="BM21" s="198" t="s">
        <v>51</v>
      </c>
      <c r="BN21" s="198" t="s">
        <v>52</v>
      </c>
      <c r="BO21" s="199" t="s">
        <v>265</v>
      </c>
      <c r="BP21" s="199" t="s">
        <v>266</v>
      </c>
      <c r="BQ21" s="199" t="s">
        <v>267</v>
      </c>
      <c r="BR21" s="200" t="s">
        <v>53</v>
      </c>
    </row>
    <row r="22" spans="2:70" ht="16.5" customHeight="1" x14ac:dyDescent="0.25">
      <c r="C22" s="54"/>
      <c r="D22" s="201"/>
      <c r="E22" s="207" t="s">
        <v>55</v>
      </c>
      <c r="F22" s="207">
        <v>17022750</v>
      </c>
      <c r="G22" s="208" t="s">
        <v>56</v>
      </c>
      <c r="H22" s="208" t="s">
        <v>57</v>
      </c>
      <c r="I22" s="208" t="s">
        <v>58</v>
      </c>
      <c r="J22" s="208" t="s">
        <v>59</v>
      </c>
      <c r="K22" s="208">
        <v>34758</v>
      </c>
      <c r="L22" s="50"/>
      <c r="M22" s="51"/>
      <c r="N22" s="51"/>
      <c r="O22" s="51"/>
      <c r="P22" s="51"/>
      <c r="Q22" s="51"/>
      <c r="R22" s="51"/>
      <c r="S22" s="51"/>
      <c r="T22" s="51"/>
      <c r="U22" s="51"/>
      <c r="V22" s="51"/>
      <c r="W22" s="2"/>
      <c r="X22" s="51"/>
      <c r="Y22" s="51"/>
      <c r="Z22" s="202" t="str">
        <f t="shared" ref="Z22:Z86" si="3">IF((X22+Y22)=0,"",X22-Y22)</f>
        <v/>
      </c>
      <c r="AA22" s="203" t="str">
        <f>IF(SUM(L22:X22)=0,"",(AVERAGE(L22:R22)*60)+V22+W22+X22)</f>
        <v/>
      </c>
      <c r="AB22" s="204" t="str">
        <f>IF(AA22="","",W22+Y22)</f>
        <v/>
      </c>
      <c r="AC22" s="204" t="str">
        <f>IF(AA22="","",AA22-AB22)</f>
        <v/>
      </c>
      <c r="AD22" s="53"/>
      <c r="AF22" s="50"/>
      <c r="AG22" s="51"/>
      <c r="AH22" s="51"/>
      <c r="AI22" s="51"/>
      <c r="AJ22" s="51"/>
      <c r="AK22" s="51"/>
      <c r="AL22" s="51"/>
      <c r="AM22" s="51"/>
      <c r="AN22" s="51"/>
      <c r="AO22" s="51"/>
      <c r="AP22" s="51"/>
      <c r="AQ22" s="2"/>
      <c r="AR22" s="51"/>
      <c r="AS22" s="51"/>
      <c r="AT22" s="202" t="str">
        <f>IF((AR22+AS22)=0,"",AR22-AS22)</f>
        <v/>
      </c>
      <c r="AU22" s="203" t="str">
        <f>IF(SUM(AF22:AR22)=0,"",(AVERAGE(AF22:AL22)*60)+AP22+AQ22+AR22)</f>
        <v/>
      </c>
      <c r="AV22" s="204" t="str">
        <f>IF(AU22="","",AQ22+AS22)</f>
        <v/>
      </c>
      <c r="AW22" s="204" t="str">
        <f>IF(AU22="","",AU22-AV22)</f>
        <v/>
      </c>
      <c r="AX22" s="53"/>
      <c r="AZ22" s="50"/>
      <c r="BA22" s="51"/>
      <c r="BB22" s="51"/>
      <c r="BC22" s="51"/>
      <c r="BD22" s="51"/>
      <c r="BE22" s="51"/>
      <c r="BF22" s="51"/>
      <c r="BG22" s="51"/>
      <c r="BH22" s="51"/>
      <c r="BI22" s="51"/>
      <c r="BJ22" s="51"/>
      <c r="BK22" s="2"/>
      <c r="BL22" s="51"/>
      <c r="BM22" s="51"/>
      <c r="BN22" s="202" t="str">
        <f>IF((BL22+BM22)=0,"",BL22-BM22)</f>
        <v/>
      </c>
      <c r="BO22" s="203" t="str">
        <f>IF(SUM(AZ22:BL22)=0,"",(AVERAGE(AZ22:BF22)*60)+BJ22+BK22+BL22)</f>
        <v/>
      </c>
      <c r="BP22" s="204" t="str">
        <f>IF(BO22="","",BK22+BM22)</f>
        <v/>
      </c>
      <c r="BQ22" s="204" t="str">
        <f>IF(BO22="","",BO22-BP22)</f>
        <v/>
      </c>
      <c r="BR22" s="53"/>
    </row>
    <row r="23" spans="2:70" s="205" customFormat="1" ht="16.5" customHeight="1" x14ac:dyDescent="0.25">
      <c r="C23" s="54"/>
      <c r="D23" s="201"/>
      <c r="E23" s="207" t="s">
        <v>55</v>
      </c>
      <c r="F23" s="207">
        <v>16023250</v>
      </c>
      <c r="G23" s="208" t="s">
        <v>60</v>
      </c>
      <c r="H23" s="208" t="s">
        <v>61</v>
      </c>
      <c r="I23" s="208" t="s">
        <v>58</v>
      </c>
      <c r="J23" s="208" t="s">
        <v>59</v>
      </c>
      <c r="K23" s="208">
        <v>34744</v>
      </c>
      <c r="L23" s="50"/>
      <c r="M23" s="51"/>
      <c r="N23" s="51"/>
      <c r="O23" s="51"/>
      <c r="P23" s="51"/>
      <c r="Q23" s="51"/>
      <c r="R23" s="51"/>
      <c r="S23" s="51"/>
      <c r="T23" s="51"/>
      <c r="U23" s="51"/>
      <c r="V23" s="51"/>
      <c r="W23" s="2"/>
      <c r="X23" s="51"/>
      <c r="Y23" s="51"/>
      <c r="Z23" s="202" t="str">
        <f t="shared" si="3"/>
        <v/>
      </c>
      <c r="AA23" s="203" t="str">
        <f t="shared" ref="AA23:AA86" si="4">IF(SUM(L23:X23)=0,"",(AVERAGE(L23:R23)*60)+V23+W23+X23)</f>
        <v/>
      </c>
      <c r="AB23" s="204" t="str">
        <f t="shared" ref="AB23:AB86" si="5">IF(AA23="","",W23+Y23)</f>
        <v/>
      </c>
      <c r="AC23" s="204" t="str">
        <f t="shared" ref="AC23:AC86" si="6">IF(AA23="","",AA23-AB23)</f>
        <v/>
      </c>
      <c r="AD23" s="53"/>
      <c r="AF23" s="50"/>
      <c r="AG23" s="51"/>
      <c r="AH23" s="51"/>
      <c r="AI23" s="51"/>
      <c r="AJ23" s="51"/>
      <c r="AK23" s="51"/>
      <c r="AL23" s="51"/>
      <c r="AM23" s="51"/>
      <c r="AN23" s="51"/>
      <c r="AO23" s="51"/>
      <c r="AP23" s="51"/>
      <c r="AQ23" s="2"/>
      <c r="AR23" s="51"/>
      <c r="AS23" s="51"/>
      <c r="AT23" s="202" t="str">
        <f t="shared" ref="AT23:AT86" si="7">IF((AR23+AS23)=0,"",AR23-AS23)</f>
        <v/>
      </c>
      <c r="AU23" s="203" t="str">
        <f t="shared" ref="AU23:AU86" si="8">IF(SUM(AF23:AR23)=0,"",(AVERAGE(AF23:AL23)*60)+AP23+AQ23+AR23)</f>
        <v/>
      </c>
      <c r="AV23" s="204" t="str">
        <f t="shared" ref="AV23:AV86" si="9">IF(AU23="","",AQ23+AS23)</f>
        <v/>
      </c>
      <c r="AW23" s="204" t="str">
        <f t="shared" ref="AW23:AW86" si="10">IF(AU23="","",AU23-AV23)</f>
        <v/>
      </c>
      <c r="AX23" s="53"/>
      <c r="AZ23" s="50"/>
      <c r="BA23" s="51"/>
      <c r="BB23" s="51"/>
      <c r="BC23" s="51"/>
      <c r="BD23" s="51"/>
      <c r="BE23" s="51"/>
      <c r="BF23" s="51"/>
      <c r="BG23" s="51"/>
      <c r="BH23" s="51"/>
      <c r="BI23" s="51"/>
      <c r="BJ23" s="51"/>
      <c r="BK23" s="2"/>
      <c r="BL23" s="51"/>
      <c r="BM23" s="51"/>
      <c r="BN23" s="202" t="str">
        <f t="shared" ref="BN23:BN86" si="11">IF((BL23+BM23)=0,"",BL23-BM23)</f>
        <v/>
      </c>
      <c r="BO23" s="203" t="str">
        <f t="shared" ref="BO23:BO86" si="12">IF(SUM(AZ23:BL23)=0,"",(AVERAGE(AZ23:BF23)*60)+BJ23+BK23+BL23)</f>
        <v/>
      </c>
      <c r="BP23" s="204" t="str">
        <f t="shared" ref="BP23:BP86" si="13">IF(BO23="","",BK23+BM23)</f>
        <v/>
      </c>
      <c r="BQ23" s="204" t="str">
        <f t="shared" ref="BQ23:BQ86" si="14">IF(BO23="","",BO23-BP23)</f>
        <v/>
      </c>
      <c r="BR23" s="53"/>
    </row>
    <row r="24" spans="2:70" s="205" customFormat="1" ht="16.5" customHeight="1" x14ac:dyDescent="0.25">
      <c r="C24" s="54"/>
      <c r="D24" s="201"/>
      <c r="E24" s="207" t="s">
        <v>55</v>
      </c>
      <c r="F24" s="207">
        <v>16051355</v>
      </c>
      <c r="G24" s="208" t="s">
        <v>62</v>
      </c>
      <c r="H24" s="208" t="s">
        <v>63</v>
      </c>
      <c r="I24" s="208" t="s">
        <v>64</v>
      </c>
      <c r="J24" s="208" t="s">
        <v>59</v>
      </c>
      <c r="K24" s="208">
        <v>34769</v>
      </c>
      <c r="L24" s="50"/>
      <c r="M24" s="51"/>
      <c r="N24" s="51"/>
      <c r="O24" s="51"/>
      <c r="P24" s="51"/>
      <c r="Q24" s="51"/>
      <c r="R24" s="51"/>
      <c r="S24" s="51"/>
      <c r="T24" s="51"/>
      <c r="U24" s="51"/>
      <c r="V24" s="51"/>
      <c r="W24" s="2"/>
      <c r="X24" s="51"/>
      <c r="Y24" s="51"/>
      <c r="Z24" s="202" t="str">
        <f t="shared" si="3"/>
        <v/>
      </c>
      <c r="AA24" s="203" t="str">
        <f t="shared" si="4"/>
        <v/>
      </c>
      <c r="AB24" s="204" t="str">
        <f t="shared" si="5"/>
        <v/>
      </c>
      <c r="AC24" s="204" t="str">
        <f t="shared" si="6"/>
        <v/>
      </c>
      <c r="AD24" s="53"/>
      <c r="AF24" s="50"/>
      <c r="AG24" s="51"/>
      <c r="AH24" s="51"/>
      <c r="AI24" s="51"/>
      <c r="AJ24" s="51"/>
      <c r="AK24" s="51"/>
      <c r="AL24" s="51"/>
      <c r="AM24" s="51"/>
      <c r="AN24" s="51"/>
      <c r="AO24" s="51"/>
      <c r="AP24" s="51"/>
      <c r="AQ24" s="2"/>
      <c r="AR24" s="51"/>
      <c r="AS24" s="51"/>
      <c r="AT24" s="202" t="str">
        <f t="shared" si="7"/>
        <v/>
      </c>
      <c r="AU24" s="203" t="str">
        <f t="shared" si="8"/>
        <v/>
      </c>
      <c r="AV24" s="204" t="str">
        <f t="shared" si="9"/>
        <v/>
      </c>
      <c r="AW24" s="204" t="str">
        <f t="shared" si="10"/>
        <v/>
      </c>
      <c r="AX24" s="53"/>
      <c r="AZ24" s="50"/>
      <c r="BA24" s="51"/>
      <c r="BB24" s="51"/>
      <c r="BC24" s="51"/>
      <c r="BD24" s="51"/>
      <c r="BE24" s="51"/>
      <c r="BF24" s="51"/>
      <c r="BG24" s="51"/>
      <c r="BH24" s="51"/>
      <c r="BI24" s="51"/>
      <c r="BJ24" s="51"/>
      <c r="BK24" s="2"/>
      <c r="BL24" s="51"/>
      <c r="BM24" s="51"/>
      <c r="BN24" s="202" t="str">
        <f t="shared" si="11"/>
        <v/>
      </c>
      <c r="BO24" s="203" t="str">
        <f t="shared" si="12"/>
        <v/>
      </c>
      <c r="BP24" s="204" t="str">
        <f t="shared" si="13"/>
        <v/>
      </c>
      <c r="BQ24" s="204" t="str">
        <f t="shared" si="14"/>
        <v/>
      </c>
      <c r="BR24" s="53"/>
    </row>
    <row r="25" spans="2:70" s="205" customFormat="1" ht="16.5" customHeight="1" x14ac:dyDescent="0.25">
      <c r="C25" s="54"/>
      <c r="D25" s="201"/>
      <c r="E25" s="207" t="s">
        <v>55</v>
      </c>
      <c r="F25" s="207">
        <v>16081293</v>
      </c>
      <c r="G25" s="208" t="s">
        <v>65</v>
      </c>
      <c r="H25" s="208" t="s">
        <v>66</v>
      </c>
      <c r="I25" s="208" t="s">
        <v>58</v>
      </c>
      <c r="J25" s="208" t="s">
        <v>59</v>
      </c>
      <c r="K25" s="208">
        <v>34744</v>
      </c>
      <c r="L25" s="50"/>
      <c r="M25" s="51"/>
      <c r="N25" s="51"/>
      <c r="O25" s="51"/>
      <c r="P25" s="51"/>
      <c r="Q25" s="51"/>
      <c r="R25" s="51"/>
      <c r="S25" s="51"/>
      <c r="T25" s="51"/>
      <c r="U25" s="51"/>
      <c r="V25" s="51"/>
      <c r="W25" s="2"/>
      <c r="X25" s="51"/>
      <c r="Y25" s="51"/>
      <c r="Z25" s="202" t="str">
        <f t="shared" si="3"/>
        <v/>
      </c>
      <c r="AA25" s="203" t="str">
        <f t="shared" si="4"/>
        <v/>
      </c>
      <c r="AB25" s="204" t="str">
        <f t="shared" si="5"/>
        <v/>
      </c>
      <c r="AC25" s="204" t="str">
        <f t="shared" si="6"/>
        <v/>
      </c>
      <c r="AD25" s="53"/>
      <c r="AF25" s="50"/>
      <c r="AG25" s="51"/>
      <c r="AH25" s="51"/>
      <c r="AI25" s="51"/>
      <c r="AJ25" s="51"/>
      <c r="AK25" s="51"/>
      <c r="AL25" s="51"/>
      <c r="AM25" s="51"/>
      <c r="AN25" s="51"/>
      <c r="AO25" s="51"/>
      <c r="AP25" s="51"/>
      <c r="AQ25" s="2"/>
      <c r="AR25" s="51"/>
      <c r="AS25" s="51"/>
      <c r="AT25" s="202" t="str">
        <f t="shared" si="7"/>
        <v/>
      </c>
      <c r="AU25" s="203" t="str">
        <f t="shared" si="8"/>
        <v/>
      </c>
      <c r="AV25" s="204" t="str">
        <f t="shared" si="9"/>
        <v/>
      </c>
      <c r="AW25" s="204" t="str">
        <f t="shared" si="10"/>
        <v/>
      </c>
      <c r="AX25" s="53"/>
      <c r="AZ25" s="50"/>
      <c r="BA25" s="51"/>
      <c r="BB25" s="51"/>
      <c r="BC25" s="51"/>
      <c r="BD25" s="51"/>
      <c r="BE25" s="51"/>
      <c r="BF25" s="51"/>
      <c r="BG25" s="51"/>
      <c r="BH25" s="51"/>
      <c r="BI25" s="51"/>
      <c r="BJ25" s="51"/>
      <c r="BK25" s="2"/>
      <c r="BL25" s="51"/>
      <c r="BM25" s="51"/>
      <c r="BN25" s="202" t="str">
        <f t="shared" si="11"/>
        <v/>
      </c>
      <c r="BO25" s="203" t="str">
        <f t="shared" si="12"/>
        <v/>
      </c>
      <c r="BP25" s="204" t="str">
        <f t="shared" si="13"/>
        <v/>
      </c>
      <c r="BQ25" s="204" t="str">
        <f t="shared" si="14"/>
        <v/>
      </c>
      <c r="BR25" s="53"/>
    </row>
    <row r="26" spans="2:70" s="205" customFormat="1" ht="16.5" customHeight="1" x14ac:dyDescent="0.25">
      <c r="C26" s="54"/>
      <c r="D26" s="201"/>
      <c r="E26" s="207" t="s">
        <v>55</v>
      </c>
      <c r="F26" s="207">
        <v>17036090</v>
      </c>
      <c r="G26" s="208" t="s">
        <v>67</v>
      </c>
      <c r="H26" s="208" t="s">
        <v>68</v>
      </c>
      <c r="I26" s="208" t="s">
        <v>58</v>
      </c>
      <c r="J26" s="208" t="s">
        <v>59</v>
      </c>
      <c r="K26" s="208">
        <v>34744</v>
      </c>
      <c r="L26" s="50"/>
      <c r="M26" s="51"/>
      <c r="N26" s="51"/>
      <c r="O26" s="51"/>
      <c r="P26" s="51"/>
      <c r="Q26" s="51"/>
      <c r="R26" s="51"/>
      <c r="S26" s="51"/>
      <c r="T26" s="51"/>
      <c r="U26" s="51"/>
      <c r="V26" s="51"/>
      <c r="W26" s="2"/>
      <c r="X26" s="51"/>
      <c r="Y26" s="51"/>
      <c r="Z26" s="202" t="str">
        <f t="shared" si="3"/>
        <v/>
      </c>
      <c r="AA26" s="203" t="str">
        <f t="shared" si="4"/>
        <v/>
      </c>
      <c r="AB26" s="204" t="str">
        <f t="shared" si="5"/>
        <v/>
      </c>
      <c r="AC26" s="204" t="str">
        <f t="shared" si="6"/>
        <v/>
      </c>
      <c r="AD26" s="53"/>
      <c r="AF26" s="50"/>
      <c r="AG26" s="51"/>
      <c r="AH26" s="51"/>
      <c r="AI26" s="51"/>
      <c r="AJ26" s="51"/>
      <c r="AK26" s="51"/>
      <c r="AL26" s="51"/>
      <c r="AM26" s="51"/>
      <c r="AN26" s="51"/>
      <c r="AO26" s="51"/>
      <c r="AP26" s="51"/>
      <c r="AQ26" s="2"/>
      <c r="AR26" s="51"/>
      <c r="AS26" s="51"/>
      <c r="AT26" s="202" t="str">
        <f t="shared" si="7"/>
        <v/>
      </c>
      <c r="AU26" s="203" t="str">
        <f t="shared" si="8"/>
        <v/>
      </c>
      <c r="AV26" s="204" t="str">
        <f t="shared" si="9"/>
        <v/>
      </c>
      <c r="AW26" s="204" t="str">
        <f t="shared" si="10"/>
        <v/>
      </c>
      <c r="AX26" s="53"/>
      <c r="AZ26" s="50"/>
      <c r="BA26" s="51"/>
      <c r="BB26" s="51"/>
      <c r="BC26" s="51"/>
      <c r="BD26" s="51"/>
      <c r="BE26" s="51"/>
      <c r="BF26" s="51"/>
      <c r="BG26" s="51"/>
      <c r="BH26" s="51"/>
      <c r="BI26" s="51"/>
      <c r="BJ26" s="51"/>
      <c r="BK26" s="2"/>
      <c r="BL26" s="51"/>
      <c r="BM26" s="51"/>
      <c r="BN26" s="202" t="str">
        <f t="shared" si="11"/>
        <v/>
      </c>
      <c r="BO26" s="203" t="str">
        <f t="shared" si="12"/>
        <v/>
      </c>
      <c r="BP26" s="204" t="str">
        <f t="shared" si="13"/>
        <v/>
      </c>
      <c r="BQ26" s="204" t="str">
        <f t="shared" si="14"/>
        <v/>
      </c>
      <c r="BR26" s="53"/>
    </row>
    <row r="27" spans="2:70" s="205" customFormat="1" ht="16.5" customHeight="1" x14ac:dyDescent="0.25">
      <c r="C27" s="54"/>
      <c r="D27" s="201"/>
      <c r="E27" s="207" t="s">
        <v>55</v>
      </c>
      <c r="F27" s="207">
        <v>16081288</v>
      </c>
      <c r="G27" s="208" t="s">
        <v>69</v>
      </c>
      <c r="H27" s="208" t="s">
        <v>70</v>
      </c>
      <c r="I27" s="208" t="s">
        <v>58</v>
      </c>
      <c r="J27" s="208" t="s">
        <v>59</v>
      </c>
      <c r="K27" s="208">
        <v>34744</v>
      </c>
      <c r="L27" s="50"/>
      <c r="M27" s="51"/>
      <c r="N27" s="51"/>
      <c r="O27" s="51"/>
      <c r="P27" s="51"/>
      <c r="Q27" s="51"/>
      <c r="R27" s="51"/>
      <c r="S27" s="51"/>
      <c r="T27" s="51"/>
      <c r="U27" s="51"/>
      <c r="V27" s="51"/>
      <c r="W27" s="2"/>
      <c r="X27" s="51"/>
      <c r="Y27" s="51"/>
      <c r="Z27" s="202" t="str">
        <f t="shared" si="3"/>
        <v/>
      </c>
      <c r="AA27" s="203" t="str">
        <f t="shared" si="4"/>
        <v/>
      </c>
      <c r="AB27" s="204" t="str">
        <f t="shared" si="5"/>
        <v/>
      </c>
      <c r="AC27" s="204" t="str">
        <f t="shared" si="6"/>
        <v/>
      </c>
      <c r="AD27" s="53"/>
      <c r="AF27" s="50"/>
      <c r="AG27" s="51"/>
      <c r="AH27" s="51"/>
      <c r="AI27" s="51"/>
      <c r="AJ27" s="51"/>
      <c r="AK27" s="51"/>
      <c r="AL27" s="51"/>
      <c r="AM27" s="51"/>
      <c r="AN27" s="51"/>
      <c r="AO27" s="51"/>
      <c r="AP27" s="51"/>
      <c r="AQ27" s="2"/>
      <c r="AR27" s="51"/>
      <c r="AS27" s="51"/>
      <c r="AT27" s="202" t="str">
        <f t="shared" si="7"/>
        <v/>
      </c>
      <c r="AU27" s="203" t="str">
        <f t="shared" si="8"/>
        <v/>
      </c>
      <c r="AV27" s="204" t="str">
        <f t="shared" si="9"/>
        <v/>
      </c>
      <c r="AW27" s="204" t="str">
        <f t="shared" si="10"/>
        <v/>
      </c>
      <c r="AX27" s="53"/>
      <c r="AZ27" s="50"/>
      <c r="BA27" s="51"/>
      <c r="BB27" s="51"/>
      <c r="BC27" s="51"/>
      <c r="BD27" s="51"/>
      <c r="BE27" s="51"/>
      <c r="BF27" s="51"/>
      <c r="BG27" s="51"/>
      <c r="BH27" s="51"/>
      <c r="BI27" s="51"/>
      <c r="BJ27" s="51"/>
      <c r="BK27" s="2"/>
      <c r="BL27" s="51"/>
      <c r="BM27" s="51"/>
      <c r="BN27" s="202" t="str">
        <f t="shared" si="11"/>
        <v/>
      </c>
      <c r="BO27" s="203" t="str">
        <f t="shared" si="12"/>
        <v/>
      </c>
      <c r="BP27" s="204" t="str">
        <f t="shared" si="13"/>
        <v/>
      </c>
      <c r="BQ27" s="204" t="str">
        <f t="shared" si="14"/>
        <v/>
      </c>
      <c r="BR27" s="53"/>
    </row>
    <row r="28" spans="2:70" s="205" customFormat="1" ht="16.5" customHeight="1" x14ac:dyDescent="0.25">
      <c r="C28" s="54"/>
      <c r="D28" s="201"/>
      <c r="E28" s="207" t="s">
        <v>55</v>
      </c>
      <c r="F28" s="207">
        <v>16046344</v>
      </c>
      <c r="G28" s="208" t="s">
        <v>71</v>
      </c>
      <c r="H28" s="208" t="s">
        <v>72</v>
      </c>
      <c r="I28" s="208" t="s">
        <v>73</v>
      </c>
      <c r="J28" s="208" t="s">
        <v>59</v>
      </c>
      <c r="K28" s="208">
        <v>34769</v>
      </c>
      <c r="L28" s="50"/>
      <c r="M28" s="51"/>
      <c r="N28" s="51"/>
      <c r="O28" s="51"/>
      <c r="P28" s="51"/>
      <c r="Q28" s="51"/>
      <c r="R28" s="51"/>
      <c r="S28" s="51"/>
      <c r="T28" s="51"/>
      <c r="U28" s="51"/>
      <c r="V28" s="51"/>
      <c r="W28" s="2"/>
      <c r="X28" s="51"/>
      <c r="Y28" s="51"/>
      <c r="Z28" s="202" t="str">
        <f t="shared" si="3"/>
        <v/>
      </c>
      <c r="AA28" s="203" t="str">
        <f t="shared" si="4"/>
        <v/>
      </c>
      <c r="AB28" s="204" t="str">
        <f t="shared" si="5"/>
        <v/>
      </c>
      <c r="AC28" s="204" t="str">
        <f t="shared" si="6"/>
        <v/>
      </c>
      <c r="AD28" s="53"/>
      <c r="AF28" s="50"/>
      <c r="AG28" s="51"/>
      <c r="AH28" s="51"/>
      <c r="AI28" s="51"/>
      <c r="AJ28" s="51"/>
      <c r="AK28" s="51"/>
      <c r="AL28" s="51"/>
      <c r="AM28" s="51"/>
      <c r="AN28" s="51"/>
      <c r="AO28" s="51"/>
      <c r="AP28" s="51"/>
      <c r="AQ28" s="2"/>
      <c r="AR28" s="51"/>
      <c r="AS28" s="51"/>
      <c r="AT28" s="202" t="str">
        <f t="shared" si="7"/>
        <v/>
      </c>
      <c r="AU28" s="203" t="str">
        <f t="shared" si="8"/>
        <v/>
      </c>
      <c r="AV28" s="204" t="str">
        <f t="shared" si="9"/>
        <v/>
      </c>
      <c r="AW28" s="204" t="str">
        <f t="shared" si="10"/>
        <v/>
      </c>
      <c r="AX28" s="53"/>
      <c r="AZ28" s="50"/>
      <c r="BA28" s="51"/>
      <c r="BB28" s="51"/>
      <c r="BC28" s="51"/>
      <c r="BD28" s="51"/>
      <c r="BE28" s="51"/>
      <c r="BF28" s="51"/>
      <c r="BG28" s="51"/>
      <c r="BH28" s="51"/>
      <c r="BI28" s="51"/>
      <c r="BJ28" s="51"/>
      <c r="BK28" s="2"/>
      <c r="BL28" s="51"/>
      <c r="BM28" s="51"/>
      <c r="BN28" s="202" t="str">
        <f t="shared" si="11"/>
        <v/>
      </c>
      <c r="BO28" s="203" t="str">
        <f t="shared" si="12"/>
        <v/>
      </c>
      <c r="BP28" s="204" t="str">
        <f t="shared" si="13"/>
        <v/>
      </c>
      <c r="BQ28" s="204" t="str">
        <f t="shared" si="14"/>
        <v/>
      </c>
      <c r="BR28" s="53"/>
    </row>
    <row r="29" spans="2:70" s="205" customFormat="1" ht="16.5" customHeight="1" x14ac:dyDescent="0.25">
      <c r="C29" s="54"/>
      <c r="D29" s="201"/>
      <c r="E29" s="207" t="s">
        <v>55</v>
      </c>
      <c r="F29" s="207">
        <v>17036089</v>
      </c>
      <c r="G29" s="208" t="s">
        <v>74</v>
      </c>
      <c r="H29" s="208" t="s">
        <v>75</v>
      </c>
      <c r="I29" s="208" t="s">
        <v>73</v>
      </c>
      <c r="J29" s="208" t="s">
        <v>59</v>
      </c>
      <c r="K29" s="208">
        <v>34769</v>
      </c>
      <c r="L29" s="50"/>
      <c r="M29" s="51"/>
      <c r="N29" s="51"/>
      <c r="O29" s="51"/>
      <c r="P29" s="51"/>
      <c r="Q29" s="51"/>
      <c r="R29" s="51"/>
      <c r="S29" s="51"/>
      <c r="T29" s="51"/>
      <c r="U29" s="51"/>
      <c r="V29" s="51"/>
      <c r="W29" s="2"/>
      <c r="X29" s="51"/>
      <c r="Y29" s="51"/>
      <c r="Z29" s="202" t="str">
        <f t="shared" si="3"/>
        <v/>
      </c>
      <c r="AA29" s="203" t="str">
        <f t="shared" si="4"/>
        <v/>
      </c>
      <c r="AB29" s="204" t="str">
        <f t="shared" si="5"/>
        <v/>
      </c>
      <c r="AC29" s="204" t="str">
        <f t="shared" si="6"/>
        <v/>
      </c>
      <c r="AD29" s="53"/>
      <c r="AF29" s="50"/>
      <c r="AG29" s="51"/>
      <c r="AH29" s="51"/>
      <c r="AI29" s="51"/>
      <c r="AJ29" s="51"/>
      <c r="AK29" s="51"/>
      <c r="AL29" s="51"/>
      <c r="AM29" s="51"/>
      <c r="AN29" s="51"/>
      <c r="AO29" s="51"/>
      <c r="AP29" s="51"/>
      <c r="AQ29" s="2"/>
      <c r="AR29" s="51"/>
      <c r="AS29" s="51"/>
      <c r="AT29" s="202" t="str">
        <f t="shared" si="7"/>
        <v/>
      </c>
      <c r="AU29" s="203" t="str">
        <f t="shared" si="8"/>
        <v/>
      </c>
      <c r="AV29" s="204" t="str">
        <f t="shared" si="9"/>
        <v/>
      </c>
      <c r="AW29" s="204" t="str">
        <f t="shared" si="10"/>
        <v/>
      </c>
      <c r="AX29" s="53"/>
      <c r="AZ29" s="50"/>
      <c r="BA29" s="51"/>
      <c r="BB29" s="51"/>
      <c r="BC29" s="51"/>
      <c r="BD29" s="51"/>
      <c r="BE29" s="51"/>
      <c r="BF29" s="51"/>
      <c r="BG29" s="51"/>
      <c r="BH29" s="51"/>
      <c r="BI29" s="51"/>
      <c r="BJ29" s="51"/>
      <c r="BK29" s="2"/>
      <c r="BL29" s="51"/>
      <c r="BM29" s="51"/>
      <c r="BN29" s="202" t="str">
        <f t="shared" si="11"/>
        <v/>
      </c>
      <c r="BO29" s="203" t="str">
        <f t="shared" si="12"/>
        <v/>
      </c>
      <c r="BP29" s="204" t="str">
        <f t="shared" si="13"/>
        <v/>
      </c>
      <c r="BQ29" s="204" t="str">
        <f t="shared" si="14"/>
        <v/>
      </c>
      <c r="BR29" s="53"/>
    </row>
    <row r="30" spans="2:70" s="205" customFormat="1" ht="16.5" customHeight="1" x14ac:dyDescent="0.25">
      <c r="C30" s="54"/>
      <c r="D30" s="201"/>
      <c r="E30" s="207" t="s">
        <v>55</v>
      </c>
      <c r="F30" s="207">
        <v>16023249</v>
      </c>
      <c r="G30" s="208" t="s">
        <v>76</v>
      </c>
      <c r="H30" s="208" t="s">
        <v>77</v>
      </c>
      <c r="I30" s="208" t="s">
        <v>58</v>
      </c>
      <c r="J30" s="208" t="s">
        <v>59</v>
      </c>
      <c r="K30" s="208">
        <v>34744</v>
      </c>
      <c r="L30" s="50"/>
      <c r="M30" s="51"/>
      <c r="N30" s="51"/>
      <c r="O30" s="51"/>
      <c r="P30" s="51"/>
      <c r="Q30" s="51"/>
      <c r="R30" s="51"/>
      <c r="S30" s="51"/>
      <c r="T30" s="51"/>
      <c r="U30" s="51"/>
      <c r="V30" s="51"/>
      <c r="W30" s="2"/>
      <c r="X30" s="51"/>
      <c r="Y30" s="51"/>
      <c r="Z30" s="202" t="str">
        <f t="shared" si="3"/>
        <v/>
      </c>
      <c r="AA30" s="203" t="str">
        <f t="shared" si="4"/>
        <v/>
      </c>
      <c r="AB30" s="204" t="str">
        <f t="shared" si="5"/>
        <v/>
      </c>
      <c r="AC30" s="204" t="str">
        <f t="shared" si="6"/>
        <v/>
      </c>
      <c r="AD30" s="53"/>
      <c r="AF30" s="50"/>
      <c r="AG30" s="51"/>
      <c r="AH30" s="51"/>
      <c r="AI30" s="51"/>
      <c r="AJ30" s="51"/>
      <c r="AK30" s="51"/>
      <c r="AL30" s="51"/>
      <c r="AM30" s="51"/>
      <c r="AN30" s="51"/>
      <c r="AO30" s="51"/>
      <c r="AP30" s="51"/>
      <c r="AQ30" s="2"/>
      <c r="AR30" s="51"/>
      <c r="AS30" s="51"/>
      <c r="AT30" s="202" t="str">
        <f t="shared" si="7"/>
        <v/>
      </c>
      <c r="AU30" s="203" t="str">
        <f t="shared" si="8"/>
        <v/>
      </c>
      <c r="AV30" s="204" t="str">
        <f t="shared" si="9"/>
        <v/>
      </c>
      <c r="AW30" s="204" t="str">
        <f t="shared" si="10"/>
        <v/>
      </c>
      <c r="AX30" s="53"/>
      <c r="AZ30" s="50"/>
      <c r="BA30" s="51"/>
      <c r="BB30" s="51"/>
      <c r="BC30" s="51"/>
      <c r="BD30" s="51"/>
      <c r="BE30" s="51"/>
      <c r="BF30" s="51"/>
      <c r="BG30" s="51"/>
      <c r="BH30" s="51"/>
      <c r="BI30" s="51"/>
      <c r="BJ30" s="51"/>
      <c r="BK30" s="2"/>
      <c r="BL30" s="51"/>
      <c r="BM30" s="51"/>
      <c r="BN30" s="202" t="str">
        <f t="shared" si="11"/>
        <v/>
      </c>
      <c r="BO30" s="203" t="str">
        <f t="shared" si="12"/>
        <v/>
      </c>
      <c r="BP30" s="204" t="str">
        <f t="shared" si="13"/>
        <v/>
      </c>
      <c r="BQ30" s="204" t="str">
        <f t="shared" si="14"/>
        <v/>
      </c>
      <c r="BR30" s="53"/>
    </row>
    <row r="31" spans="2:70" s="205" customFormat="1" ht="16.5" customHeight="1" x14ac:dyDescent="0.25">
      <c r="C31" s="54"/>
      <c r="D31" s="201"/>
      <c r="E31" s="207" t="s">
        <v>55</v>
      </c>
      <c r="F31" s="207">
        <v>16081287</v>
      </c>
      <c r="G31" s="208" t="s">
        <v>78</v>
      </c>
      <c r="H31" s="208" t="s">
        <v>79</v>
      </c>
      <c r="I31" s="208" t="s">
        <v>58</v>
      </c>
      <c r="J31" s="208" t="s">
        <v>59</v>
      </c>
      <c r="K31" s="208">
        <v>34744</v>
      </c>
      <c r="L31" s="50"/>
      <c r="M31" s="51"/>
      <c r="N31" s="51"/>
      <c r="O31" s="51"/>
      <c r="P31" s="51"/>
      <c r="Q31" s="51"/>
      <c r="R31" s="51"/>
      <c r="S31" s="51"/>
      <c r="T31" s="51"/>
      <c r="U31" s="51"/>
      <c r="V31" s="51"/>
      <c r="W31" s="2"/>
      <c r="X31" s="51"/>
      <c r="Y31" s="51"/>
      <c r="Z31" s="202" t="str">
        <f t="shared" si="3"/>
        <v/>
      </c>
      <c r="AA31" s="203" t="str">
        <f t="shared" si="4"/>
        <v/>
      </c>
      <c r="AB31" s="204" t="str">
        <f t="shared" si="5"/>
        <v/>
      </c>
      <c r="AC31" s="204" t="str">
        <f t="shared" si="6"/>
        <v/>
      </c>
      <c r="AD31" s="53"/>
      <c r="AF31" s="50"/>
      <c r="AG31" s="51"/>
      <c r="AH31" s="51"/>
      <c r="AI31" s="51"/>
      <c r="AJ31" s="51"/>
      <c r="AK31" s="51"/>
      <c r="AL31" s="51"/>
      <c r="AM31" s="51"/>
      <c r="AN31" s="51"/>
      <c r="AO31" s="51"/>
      <c r="AP31" s="51"/>
      <c r="AQ31" s="2"/>
      <c r="AR31" s="51"/>
      <c r="AS31" s="51"/>
      <c r="AT31" s="202" t="str">
        <f t="shared" si="7"/>
        <v/>
      </c>
      <c r="AU31" s="203" t="str">
        <f t="shared" si="8"/>
        <v/>
      </c>
      <c r="AV31" s="204" t="str">
        <f t="shared" si="9"/>
        <v/>
      </c>
      <c r="AW31" s="204" t="str">
        <f t="shared" si="10"/>
        <v/>
      </c>
      <c r="AX31" s="53"/>
      <c r="AZ31" s="50"/>
      <c r="BA31" s="51"/>
      <c r="BB31" s="51"/>
      <c r="BC31" s="51"/>
      <c r="BD31" s="51"/>
      <c r="BE31" s="51"/>
      <c r="BF31" s="51"/>
      <c r="BG31" s="51"/>
      <c r="BH31" s="51"/>
      <c r="BI31" s="51"/>
      <c r="BJ31" s="51"/>
      <c r="BK31" s="2"/>
      <c r="BL31" s="51"/>
      <c r="BM31" s="51"/>
      <c r="BN31" s="202" t="str">
        <f t="shared" si="11"/>
        <v/>
      </c>
      <c r="BO31" s="203" t="str">
        <f t="shared" si="12"/>
        <v/>
      </c>
      <c r="BP31" s="204" t="str">
        <f t="shared" si="13"/>
        <v/>
      </c>
      <c r="BQ31" s="204" t="str">
        <f t="shared" si="14"/>
        <v/>
      </c>
      <c r="BR31" s="53"/>
    </row>
    <row r="32" spans="2:70" s="205" customFormat="1" ht="16.5" customHeight="1" x14ac:dyDescent="0.25">
      <c r="C32" s="54"/>
      <c r="D32" s="201"/>
      <c r="E32" s="207" t="s">
        <v>55</v>
      </c>
      <c r="F32" s="207">
        <v>17035540</v>
      </c>
      <c r="G32" s="208" t="s">
        <v>80</v>
      </c>
      <c r="H32" s="208" t="s">
        <v>81</v>
      </c>
      <c r="I32" s="208" t="s">
        <v>82</v>
      </c>
      <c r="J32" s="208" t="s">
        <v>59</v>
      </c>
      <c r="K32" s="208">
        <v>34771</v>
      </c>
      <c r="L32" s="50"/>
      <c r="M32" s="51"/>
      <c r="N32" s="51"/>
      <c r="O32" s="51"/>
      <c r="P32" s="51"/>
      <c r="Q32" s="51"/>
      <c r="R32" s="51"/>
      <c r="S32" s="51"/>
      <c r="T32" s="51"/>
      <c r="U32" s="51"/>
      <c r="V32" s="51"/>
      <c r="W32" s="2"/>
      <c r="X32" s="51"/>
      <c r="Y32" s="51"/>
      <c r="Z32" s="202" t="str">
        <f t="shared" si="3"/>
        <v/>
      </c>
      <c r="AA32" s="203" t="str">
        <f t="shared" si="4"/>
        <v/>
      </c>
      <c r="AB32" s="204" t="str">
        <f t="shared" si="5"/>
        <v/>
      </c>
      <c r="AC32" s="204" t="str">
        <f t="shared" si="6"/>
        <v/>
      </c>
      <c r="AD32" s="53"/>
      <c r="AF32" s="50"/>
      <c r="AG32" s="51"/>
      <c r="AH32" s="51"/>
      <c r="AI32" s="51"/>
      <c r="AJ32" s="51"/>
      <c r="AK32" s="51"/>
      <c r="AL32" s="51"/>
      <c r="AM32" s="51"/>
      <c r="AN32" s="51"/>
      <c r="AO32" s="51"/>
      <c r="AP32" s="51"/>
      <c r="AQ32" s="2"/>
      <c r="AR32" s="51"/>
      <c r="AS32" s="51"/>
      <c r="AT32" s="202" t="str">
        <f t="shared" si="7"/>
        <v/>
      </c>
      <c r="AU32" s="203" t="str">
        <f t="shared" si="8"/>
        <v/>
      </c>
      <c r="AV32" s="204" t="str">
        <f t="shared" si="9"/>
        <v/>
      </c>
      <c r="AW32" s="204" t="str">
        <f t="shared" si="10"/>
        <v/>
      </c>
      <c r="AX32" s="53"/>
      <c r="AZ32" s="50"/>
      <c r="BA32" s="51"/>
      <c r="BB32" s="51"/>
      <c r="BC32" s="51"/>
      <c r="BD32" s="51"/>
      <c r="BE32" s="51"/>
      <c r="BF32" s="51"/>
      <c r="BG32" s="51"/>
      <c r="BH32" s="51"/>
      <c r="BI32" s="51"/>
      <c r="BJ32" s="51"/>
      <c r="BK32" s="2"/>
      <c r="BL32" s="51"/>
      <c r="BM32" s="51"/>
      <c r="BN32" s="202" t="str">
        <f t="shared" si="11"/>
        <v/>
      </c>
      <c r="BO32" s="203" t="str">
        <f t="shared" si="12"/>
        <v/>
      </c>
      <c r="BP32" s="204" t="str">
        <f t="shared" si="13"/>
        <v/>
      </c>
      <c r="BQ32" s="204" t="str">
        <f t="shared" si="14"/>
        <v/>
      </c>
      <c r="BR32" s="53"/>
    </row>
    <row r="33" spans="3:70" s="205" customFormat="1" ht="16.5" customHeight="1" x14ac:dyDescent="0.25">
      <c r="C33" s="54"/>
      <c r="D33" s="201"/>
      <c r="E33" s="209" t="s">
        <v>55</v>
      </c>
      <c r="F33" s="209">
        <v>38775</v>
      </c>
      <c r="G33" s="210" t="s">
        <v>195</v>
      </c>
      <c r="H33" s="211" t="s">
        <v>196</v>
      </c>
      <c r="I33" s="208" t="s">
        <v>82</v>
      </c>
      <c r="J33" s="208" t="s">
        <v>59</v>
      </c>
      <c r="K33" s="208">
        <v>34769</v>
      </c>
      <c r="L33" s="50"/>
      <c r="M33" s="51"/>
      <c r="N33" s="51"/>
      <c r="O33" s="51"/>
      <c r="P33" s="51"/>
      <c r="Q33" s="51"/>
      <c r="R33" s="51"/>
      <c r="S33" s="51"/>
      <c r="T33" s="51"/>
      <c r="U33" s="51"/>
      <c r="V33" s="51"/>
      <c r="W33" s="2"/>
      <c r="X33" s="51"/>
      <c r="Y33" s="51"/>
      <c r="Z33" s="202" t="str">
        <f t="shared" si="3"/>
        <v/>
      </c>
      <c r="AA33" s="203" t="str">
        <f t="shared" si="4"/>
        <v/>
      </c>
      <c r="AB33" s="204" t="str">
        <f t="shared" si="5"/>
        <v/>
      </c>
      <c r="AC33" s="204" t="str">
        <f t="shared" si="6"/>
        <v/>
      </c>
      <c r="AD33" s="53"/>
      <c r="AF33" s="50"/>
      <c r="AG33" s="51"/>
      <c r="AH33" s="51"/>
      <c r="AI33" s="51"/>
      <c r="AJ33" s="51"/>
      <c r="AK33" s="51"/>
      <c r="AL33" s="51"/>
      <c r="AM33" s="51"/>
      <c r="AN33" s="51"/>
      <c r="AO33" s="51"/>
      <c r="AP33" s="51"/>
      <c r="AQ33" s="2"/>
      <c r="AR33" s="51"/>
      <c r="AS33" s="51"/>
      <c r="AT33" s="202" t="str">
        <f t="shared" si="7"/>
        <v/>
      </c>
      <c r="AU33" s="203" t="str">
        <f t="shared" si="8"/>
        <v/>
      </c>
      <c r="AV33" s="204" t="str">
        <f t="shared" si="9"/>
        <v/>
      </c>
      <c r="AW33" s="204" t="str">
        <f t="shared" si="10"/>
        <v/>
      </c>
      <c r="AX33" s="53"/>
      <c r="AZ33" s="50"/>
      <c r="BA33" s="51"/>
      <c r="BB33" s="51"/>
      <c r="BC33" s="51"/>
      <c r="BD33" s="51"/>
      <c r="BE33" s="51"/>
      <c r="BF33" s="51"/>
      <c r="BG33" s="51"/>
      <c r="BH33" s="51"/>
      <c r="BI33" s="51"/>
      <c r="BJ33" s="51"/>
      <c r="BK33" s="2"/>
      <c r="BL33" s="51"/>
      <c r="BM33" s="51"/>
      <c r="BN33" s="202" t="str">
        <f t="shared" si="11"/>
        <v/>
      </c>
      <c r="BO33" s="203" t="str">
        <f t="shared" si="12"/>
        <v/>
      </c>
      <c r="BP33" s="204" t="str">
        <f t="shared" si="13"/>
        <v/>
      </c>
      <c r="BQ33" s="204" t="str">
        <f t="shared" si="14"/>
        <v/>
      </c>
      <c r="BR33" s="53"/>
    </row>
    <row r="34" spans="3:70" s="205" customFormat="1" ht="16.5" customHeight="1" x14ac:dyDescent="0.25">
      <c r="C34" s="54"/>
      <c r="D34" s="201"/>
      <c r="E34" s="209" t="s">
        <v>201</v>
      </c>
      <c r="F34" s="209">
        <v>16080940</v>
      </c>
      <c r="G34" s="210" t="s">
        <v>202</v>
      </c>
      <c r="H34" s="211" t="s">
        <v>203</v>
      </c>
      <c r="I34" s="208" t="s">
        <v>73</v>
      </c>
      <c r="J34" s="208" t="s">
        <v>59</v>
      </c>
      <c r="K34" s="208">
        <v>34769</v>
      </c>
      <c r="L34" s="50"/>
      <c r="M34" s="51"/>
      <c r="N34" s="51"/>
      <c r="O34" s="51"/>
      <c r="P34" s="51"/>
      <c r="Q34" s="51"/>
      <c r="R34" s="51"/>
      <c r="S34" s="51"/>
      <c r="T34" s="51"/>
      <c r="U34" s="51"/>
      <c r="V34" s="51"/>
      <c r="W34" s="2"/>
      <c r="X34" s="51"/>
      <c r="Y34" s="51"/>
      <c r="Z34" s="202" t="str">
        <f t="shared" si="3"/>
        <v/>
      </c>
      <c r="AA34" s="203" t="str">
        <f t="shared" si="4"/>
        <v/>
      </c>
      <c r="AB34" s="204" t="str">
        <f t="shared" si="5"/>
        <v/>
      </c>
      <c r="AC34" s="204" t="str">
        <f t="shared" si="6"/>
        <v/>
      </c>
      <c r="AD34" s="53"/>
      <c r="AF34" s="50"/>
      <c r="AG34" s="51"/>
      <c r="AH34" s="51"/>
      <c r="AI34" s="51"/>
      <c r="AJ34" s="51"/>
      <c r="AK34" s="51"/>
      <c r="AL34" s="51"/>
      <c r="AM34" s="51"/>
      <c r="AN34" s="51"/>
      <c r="AO34" s="51"/>
      <c r="AP34" s="51"/>
      <c r="AQ34" s="2"/>
      <c r="AR34" s="51"/>
      <c r="AS34" s="51"/>
      <c r="AT34" s="202" t="str">
        <f t="shared" si="7"/>
        <v/>
      </c>
      <c r="AU34" s="203" t="str">
        <f t="shared" si="8"/>
        <v/>
      </c>
      <c r="AV34" s="204" t="str">
        <f t="shared" si="9"/>
        <v/>
      </c>
      <c r="AW34" s="204" t="str">
        <f t="shared" si="10"/>
        <v/>
      </c>
      <c r="AX34" s="53"/>
      <c r="AZ34" s="50"/>
      <c r="BA34" s="51"/>
      <c r="BB34" s="51"/>
      <c r="BC34" s="51"/>
      <c r="BD34" s="51"/>
      <c r="BE34" s="51"/>
      <c r="BF34" s="51"/>
      <c r="BG34" s="51"/>
      <c r="BH34" s="51"/>
      <c r="BI34" s="51"/>
      <c r="BJ34" s="51"/>
      <c r="BK34" s="2"/>
      <c r="BL34" s="51"/>
      <c r="BM34" s="51"/>
      <c r="BN34" s="202" t="str">
        <f t="shared" si="11"/>
        <v/>
      </c>
      <c r="BO34" s="203" t="str">
        <f t="shared" si="12"/>
        <v/>
      </c>
      <c r="BP34" s="204" t="str">
        <f t="shared" si="13"/>
        <v/>
      </c>
      <c r="BQ34" s="204" t="str">
        <f t="shared" si="14"/>
        <v/>
      </c>
      <c r="BR34" s="53"/>
    </row>
    <row r="35" spans="3:70" s="205" customFormat="1" ht="16.5" customHeight="1" x14ac:dyDescent="0.25">
      <c r="C35" s="54"/>
      <c r="D35" s="201"/>
      <c r="E35" s="209" t="s">
        <v>201</v>
      </c>
      <c r="F35" s="209">
        <v>16080941</v>
      </c>
      <c r="G35" s="210" t="s">
        <v>204</v>
      </c>
      <c r="H35" s="211" t="s">
        <v>205</v>
      </c>
      <c r="I35" s="208" t="s">
        <v>58</v>
      </c>
      <c r="J35" s="208" t="s">
        <v>59</v>
      </c>
      <c r="K35" s="208">
        <v>34759</v>
      </c>
      <c r="L35" s="50"/>
      <c r="M35" s="51"/>
      <c r="N35" s="51"/>
      <c r="O35" s="51"/>
      <c r="P35" s="51"/>
      <c r="Q35" s="51"/>
      <c r="R35" s="51"/>
      <c r="S35" s="51"/>
      <c r="T35" s="51"/>
      <c r="U35" s="51"/>
      <c r="V35" s="51"/>
      <c r="W35" s="2"/>
      <c r="X35" s="51"/>
      <c r="Y35" s="51"/>
      <c r="Z35" s="202" t="str">
        <f t="shared" si="3"/>
        <v/>
      </c>
      <c r="AA35" s="203" t="str">
        <f t="shared" si="4"/>
        <v/>
      </c>
      <c r="AB35" s="204" t="str">
        <f t="shared" si="5"/>
        <v/>
      </c>
      <c r="AC35" s="204" t="str">
        <f t="shared" si="6"/>
        <v/>
      </c>
      <c r="AD35" s="53"/>
      <c r="AF35" s="50"/>
      <c r="AG35" s="51"/>
      <c r="AH35" s="51"/>
      <c r="AI35" s="51"/>
      <c r="AJ35" s="51"/>
      <c r="AK35" s="51"/>
      <c r="AL35" s="51"/>
      <c r="AM35" s="51"/>
      <c r="AN35" s="51"/>
      <c r="AO35" s="51"/>
      <c r="AP35" s="51"/>
      <c r="AQ35" s="2"/>
      <c r="AR35" s="51"/>
      <c r="AS35" s="51"/>
      <c r="AT35" s="202" t="str">
        <f t="shared" si="7"/>
        <v/>
      </c>
      <c r="AU35" s="203" t="str">
        <f t="shared" si="8"/>
        <v/>
      </c>
      <c r="AV35" s="204" t="str">
        <f t="shared" si="9"/>
        <v/>
      </c>
      <c r="AW35" s="204" t="str">
        <f t="shared" si="10"/>
        <v/>
      </c>
      <c r="AX35" s="53"/>
      <c r="AZ35" s="50"/>
      <c r="BA35" s="51"/>
      <c r="BB35" s="51"/>
      <c r="BC35" s="51"/>
      <c r="BD35" s="51"/>
      <c r="BE35" s="51"/>
      <c r="BF35" s="51"/>
      <c r="BG35" s="51"/>
      <c r="BH35" s="51"/>
      <c r="BI35" s="51"/>
      <c r="BJ35" s="51"/>
      <c r="BK35" s="2"/>
      <c r="BL35" s="51"/>
      <c r="BM35" s="51"/>
      <c r="BN35" s="202" t="str">
        <f t="shared" si="11"/>
        <v/>
      </c>
      <c r="BO35" s="203" t="str">
        <f t="shared" si="12"/>
        <v/>
      </c>
      <c r="BP35" s="204" t="str">
        <f t="shared" si="13"/>
        <v/>
      </c>
      <c r="BQ35" s="204" t="str">
        <f t="shared" si="14"/>
        <v/>
      </c>
      <c r="BR35" s="53"/>
    </row>
    <row r="36" spans="3:70" s="205" customFormat="1" ht="16.5" customHeight="1" x14ac:dyDescent="0.25">
      <c r="C36" s="54"/>
      <c r="D36" s="201"/>
      <c r="E36" s="209" t="s">
        <v>201</v>
      </c>
      <c r="F36" s="209">
        <v>38749</v>
      </c>
      <c r="G36" s="210" t="s">
        <v>218</v>
      </c>
      <c r="H36" s="208" t="s">
        <v>144</v>
      </c>
      <c r="I36" s="208" t="s">
        <v>58</v>
      </c>
      <c r="J36" s="208" t="s">
        <v>59</v>
      </c>
      <c r="K36" s="208">
        <v>34744</v>
      </c>
      <c r="L36" s="50"/>
      <c r="M36" s="51"/>
      <c r="N36" s="51"/>
      <c r="O36" s="51"/>
      <c r="P36" s="51"/>
      <c r="Q36" s="51"/>
      <c r="R36" s="51"/>
      <c r="S36" s="51"/>
      <c r="T36" s="51"/>
      <c r="U36" s="51"/>
      <c r="V36" s="51"/>
      <c r="W36" s="2"/>
      <c r="X36" s="51"/>
      <c r="Y36" s="51"/>
      <c r="Z36" s="202" t="str">
        <f t="shared" si="3"/>
        <v/>
      </c>
      <c r="AA36" s="203" t="str">
        <f t="shared" si="4"/>
        <v/>
      </c>
      <c r="AB36" s="204" t="str">
        <f t="shared" si="5"/>
        <v/>
      </c>
      <c r="AC36" s="204" t="str">
        <f t="shared" si="6"/>
        <v/>
      </c>
      <c r="AD36" s="53"/>
      <c r="AF36" s="50"/>
      <c r="AG36" s="51"/>
      <c r="AH36" s="51"/>
      <c r="AI36" s="51"/>
      <c r="AJ36" s="51"/>
      <c r="AK36" s="51"/>
      <c r="AL36" s="51"/>
      <c r="AM36" s="51"/>
      <c r="AN36" s="51"/>
      <c r="AO36" s="51"/>
      <c r="AP36" s="51"/>
      <c r="AQ36" s="2"/>
      <c r="AR36" s="51"/>
      <c r="AS36" s="51"/>
      <c r="AT36" s="202" t="str">
        <f t="shared" si="7"/>
        <v/>
      </c>
      <c r="AU36" s="203" t="str">
        <f t="shared" si="8"/>
        <v/>
      </c>
      <c r="AV36" s="204" t="str">
        <f t="shared" si="9"/>
        <v/>
      </c>
      <c r="AW36" s="204" t="str">
        <f t="shared" si="10"/>
        <v/>
      </c>
      <c r="AX36" s="53"/>
      <c r="AZ36" s="50"/>
      <c r="BA36" s="51"/>
      <c r="BB36" s="51"/>
      <c r="BC36" s="51"/>
      <c r="BD36" s="51"/>
      <c r="BE36" s="51"/>
      <c r="BF36" s="51"/>
      <c r="BG36" s="51"/>
      <c r="BH36" s="51"/>
      <c r="BI36" s="51"/>
      <c r="BJ36" s="51"/>
      <c r="BK36" s="2"/>
      <c r="BL36" s="51"/>
      <c r="BM36" s="51"/>
      <c r="BN36" s="202" t="str">
        <f t="shared" si="11"/>
        <v/>
      </c>
      <c r="BO36" s="203" t="str">
        <f t="shared" si="12"/>
        <v/>
      </c>
      <c r="BP36" s="204" t="str">
        <f t="shared" si="13"/>
        <v/>
      </c>
      <c r="BQ36" s="204" t="str">
        <f t="shared" si="14"/>
        <v/>
      </c>
      <c r="BR36" s="53"/>
    </row>
    <row r="37" spans="3:70" s="205" customFormat="1" ht="16.5" customHeight="1" x14ac:dyDescent="0.25">
      <c r="C37" s="54"/>
      <c r="D37" s="201"/>
      <c r="E37" s="209" t="s">
        <v>178</v>
      </c>
      <c r="F37" s="209">
        <v>16033409</v>
      </c>
      <c r="G37" s="210" t="s">
        <v>179</v>
      </c>
      <c r="H37" s="208" t="s">
        <v>180</v>
      </c>
      <c r="I37" s="208" t="s">
        <v>58</v>
      </c>
      <c r="J37" s="208" t="s">
        <v>59</v>
      </c>
      <c r="K37" s="208">
        <v>34744</v>
      </c>
      <c r="L37" s="50"/>
      <c r="M37" s="51"/>
      <c r="N37" s="51"/>
      <c r="O37" s="51"/>
      <c r="P37" s="51"/>
      <c r="Q37" s="51"/>
      <c r="R37" s="51"/>
      <c r="S37" s="51"/>
      <c r="T37" s="51"/>
      <c r="U37" s="51"/>
      <c r="V37" s="51"/>
      <c r="W37" s="2"/>
      <c r="X37" s="51"/>
      <c r="Y37" s="51"/>
      <c r="Z37" s="202" t="str">
        <f t="shared" si="3"/>
        <v/>
      </c>
      <c r="AA37" s="203" t="str">
        <f t="shared" si="4"/>
        <v/>
      </c>
      <c r="AB37" s="204" t="str">
        <f t="shared" si="5"/>
        <v/>
      </c>
      <c r="AC37" s="204" t="str">
        <f t="shared" si="6"/>
        <v/>
      </c>
      <c r="AD37" s="53"/>
      <c r="AF37" s="50"/>
      <c r="AG37" s="51"/>
      <c r="AH37" s="51"/>
      <c r="AI37" s="51"/>
      <c r="AJ37" s="51"/>
      <c r="AK37" s="51"/>
      <c r="AL37" s="51"/>
      <c r="AM37" s="51"/>
      <c r="AN37" s="51"/>
      <c r="AO37" s="51"/>
      <c r="AP37" s="51"/>
      <c r="AQ37" s="2"/>
      <c r="AR37" s="51"/>
      <c r="AS37" s="51"/>
      <c r="AT37" s="202" t="str">
        <f t="shared" si="7"/>
        <v/>
      </c>
      <c r="AU37" s="203" t="str">
        <f t="shared" si="8"/>
        <v/>
      </c>
      <c r="AV37" s="204" t="str">
        <f t="shared" si="9"/>
        <v/>
      </c>
      <c r="AW37" s="204" t="str">
        <f t="shared" si="10"/>
        <v/>
      </c>
      <c r="AX37" s="53"/>
      <c r="AZ37" s="50"/>
      <c r="BA37" s="51"/>
      <c r="BB37" s="51"/>
      <c r="BC37" s="51"/>
      <c r="BD37" s="51"/>
      <c r="BE37" s="51"/>
      <c r="BF37" s="51"/>
      <c r="BG37" s="51"/>
      <c r="BH37" s="51"/>
      <c r="BI37" s="51"/>
      <c r="BJ37" s="51"/>
      <c r="BK37" s="2"/>
      <c r="BL37" s="51"/>
      <c r="BM37" s="51"/>
      <c r="BN37" s="202" t="str">
        <f t="shared" si="11"/>
        <v/>
      </c>
      <c r="BO37" s="203" t="str">
        <f t="shared" si="12"/>
        <v/>
      </c>
      <c r="BP37" s="204" t="str">
        <f t="shared" si="13"/>
        <v/>
      </c>
      <c r="BQ37" s="204" t="str">
        <f t="shared" si="14"/>
        <v/>
      </c>
      <c r="BR37" s="53"/>
    </row>
    <row r="38" spans="3:70" s="205" customFormat="1" ht="16.5" customHeight="1" x14ac:dyDescent="0.25">
      <c r="C38" s="54"/>
      <c r="D38" s="201"/>
      <c r="E38" s="209" t="s">
        <v>178</v>
      </c>
      <c r="F38" s="209">
        <v>228366</v>
      </c>
      <c r="G38" s="210" t="s">
        <v>197</v>
      </c>
      <c r="H38" s="211" t="s">
        <v>198</v>
      </c>
      <c r="I38" s="208" t="s">
        <v>58</v>
      </c>
      <c r="J38" s="208" t="s">
        <v>59</v>
      </c>
      <c r="K38" s="208">
        <v>34741</v>
      </c>
      <c r="L38" s="50"/>
      <c r="M38" s="51"/>
      <c r="N38" s="51"/>
      <c r="O38" s="51"/>
      <c r="P38" s="51"/>
      <c r="Q38" s="51"/>
      <c r="R38" s="51"/>
      <c r="S38" s="51"/>
      <c r="T38" s="51"/>
      <c r="U38" s="51"/>
      <c r="V38" s="51"/>
      <c r="W38" s="2"/>
      <c r="X38" s="51"/>
      <c r="Y38" s="51"/>
      <c r="Z38" s="202" t="str">
        <f t="shared" si="3"/>
        <v/>
      </c>
      <c r="AA38" s="203" t="str">
        <f t="shared" si="4"/>
        <v/>
      </c>
      <c r="AB38" s="204" t="str">
        <f t="shared" si="5"/>
        <v/>
      </c>
      <c r="AC38" s="204" t="str">
        <f t="shared" si="6"/>
        <v/>
      </c>
      <c r="AD38" s="53"/>
      <c r="AF38" s="50"/>
      <c r="AG38" s="51"/>
      <c r="AH38" s="51"/>
      <c r="AI38" s="51"/>
      <c r="AJ38" s="51"/>
      <c r="AK38" s="51"/>
      <c r="AL38" s="51"/>
      <c r="AM38" s="51"/>
      <c r="AN38" s="51"/>
      <c r="AO38" s="51"/>
      <c r="AP38" s="51"/>
      <c r="AQ38" s="2"/>
      <c r="AR38" s="51"/>
      <c r="AS38" s="51"/>
      <c r="AT38" s="202" t="str">
        <f t="shared" si="7"/>
        <v/>
      </c>
      <c r="AU38" s="203" t="str">
        <f t="shared" si="8"/>
        <v/>
      </c>
      <c r="AV38" s="204" t="str">
        <f t="shared" si="9"/>
        <v/>
      </c>
      <c r="AW38" s="204" t="str">
        <f t="shared" si="10"/>
        <v/>
      </c>
      <c r="AX38" s="53"/>
      <c r="AZ38" s="50"/>
      <c r="BA38" s="51"/>
      <c r="BB38" s="51"/>
      <c r="BC38" s="51"/>
      <c r="BD38" s="51"/>
      <c r="BE38" s="51"/>
      <c r="BF38" s="51"/>
      <c r="BG38" s="51"/>
      <c r="BH38" s="51"/>
      <c r="BI38" s="51"/>
      <c r="BJ38" s="51"/>
      <c r="BK38" s="2"/>
      <c r="BL38" s="51"/>
      <c r="BM38" s="51"/>
      <c r="BN38" s="202" t="str">
        <f t="shared" si="11"/>
        <v/>
      </c>
      <c r="BO38" s="203" t="str">
        <f t="shared" si="12"/>
        <v/>
      </c>
      <c r="BP38" s="204" t="str">
        <f t="shared" si="13"/>
        <v/>
      </c>
      <c r="BQ38" s="204" t="str">
        <f t="shared" si="14"/>
        <v/>
      </c>
      <c r="BR38" s="53"/>
    </row>
    <row r="39" spans="3:70" s="205" customFormat="1" ht="16.5" customHeight="1" x14ac:dyDescent="0.25">
      <c r="C39" s="54"/>
      <c r="D39" s="201"/>
      <c r="E39" s="207" t="s">
        <v>54</v>
      </c>
      <c r="F39" s="207">
        <v>16050545</v>
      </c>
      <c r="G39" s="208" t="s">
        <v>83</v>
      </c>
      <c r="H39" s="208" t="s">
        <v>84</v>
      </c>
      <c r="I39" s="208" t="s">
        <v>58</v>
      </c>
      <c r="J39" s="208" t="s">
        <v>59</v>
      </c>
      <c r="K39" s="208">
        <v>34758</v>
      </c>
      <c r="L39" s="50"/>
      <c r="M39" s="51"/>
      <c r="N39" s="51"/>
      <c r="O39" s="51"/>
      <c r="P39" s="51"/>
      <c r="Q39" s="51"/>
      <c r="R39" s="51"/>
      <c r="S39" s="51"/>
      <c r="T39" s="51"/>
      <c r="U39" s="51"/>
      <c r="V39" s="51"/>
      <c r="W39" s="2"/>
      <c r="X39" s="51"/>
      <c r="Y39" s="51"/>
      <c r="Z39" s="202" t="str">
        <f t="shared" si="3"/>
        <v/>
      </c>
      <c r="AA39" s="203" t="str">
        <f t="shared" si="4"/>
        <v/>
      </c>
      <c r="AB39" s="204" t="str">
        <f t="shared" si="5"/>
        <v/>
      </c>
      <c r="AC39" s="204" t="str">
        <f t="shared" si="6"/>
        <v/>
      </c>
      <c r="AD39" s="53"/>
      <c r="AF39" s="50"/>
      <c r="AG39" s="51"/>
      <c r="AH39" s="51"/>
      <c r="AI39" s="51"/>
      <c r="AJ39" s="51"/>
      <c r="AK39" s="51"/>
      <c r="AL39" s="51"/>
      <c r="AM39" s="51"/>
      <c r="AN39" s="51"/>
      <c r="AO39" s="51"/>
      <c r="AP39" s="51"/>
      <c r="AQ39" s="2"/>
      <c r="AR39" s="51"/>
      <c r="AS39" s="51"/>
      <c r="AT39" s="202" t="str">
        <f t="shared" si="7"/>
        <v/>
      </c>
      <c r="AU39" s="203" t="str">
        <f t="shared" si="8"/>
        <v/>
      </c>
      <c r="AV39" s="204" t="str">
        <f t="shared" si="9"/>
        <v/>
      </c>
      <c r="AW39" s="204" t="str">
        <f t="shared" si="10"/>
        <v/>
      </c>
      <c r="AX39" s="53"/>
      <c r="AZ39" s="50"/>
      <c r="BA39" s="51"/>
      <c r="BB39" s="51"/>
      <c r="BC39" s="51"/>
      <c r="BD39" s="51"/>
      <c r="BE39" s="51"/>
      <c r="BF39" s="51"/>
      <c r="BG39" s="51"/>
      <c r="BH39" s="51"/>
      <c r="BI39" s="51"/>
      <c r="BJ39" s="51"/>
      <c r="BK39" s="2"/>
      <c r="BL39" s="51"/>
      <c r="BM39" s="51"/>
      <c r="BN39" s="202" t="str">
        <f t="shared" si="11"/>
        <v/>
      </c>
      <c r="BO39" s="203" t="str">
        <f t="shared" si="12"/>
        <v/>
      </c>
      <c r="BP39" s="204" t="str">
        <f t="shared" si="13"/>
        <v/>
      </c>
      <c r="BQ39" s="204" t="str">
        <f t="shared" si="14"/>
        <v/>
      </c>
      <c r="BR39" s="53"/>
    </row>
    <row r="40" spans="3:70" s="205" customFormat="1" ht="16.5" customHeight="1" x14ac:dyDescent="0.25">
      <c r="C40" s="54"/>
      <c r="D40" s="201"/>
      <c r="E40" s="207" t="s">
        <v>54</v>
      </c>
      <c r="F40" s="207">
        <v>16042370</v>
      </c>
      <c r="G40" s="208" t="s">
        <v>85</v>
      </c>
      <c r="H40" s="208" t="s">
        <v>86</v>
      </c>
      <c r="I40" s="208" t="s">
        <v>64</v>
      </c>
      <c r="J40" s="208" t="s">
        <v>59</v>
      </c>
      <c r="K40" s="208">
        <v>34769</v>
      </c>
      <c r="L40" s="50"/>
      <c r="M40" s="51"/>
      <c r="N40" s="51"/>
      <c r="O40" s="51"/>
      <c r="P40" s="51"/>
      <c r="Q40" s="51"/>
      <c r="R40" s="51"/>
      <c r="S40" s="51"/>
      <c r="T40" s="51"/>
      <c r="U40" s="51"/>
      <c r="V40" s="51"/>
      <c r="W40" s="2"/>
      <c r="X40" s="51"/>
      <c r="Y40" s="51"/>
      <c r="Z40" s="202" t="str">
        <f t="shared" si="3"/>
        <v/>
      </c>
      <c r="AA40" s="203" t="str">
        <f t="shared" si="4"/>
        <v/>
      </c>
      <c r="AB40" s="204" t="str">
        <f t="shared" si="5"/>
        <v/>
      </c>
      <c r="AC40" s="204" t="str">
        <f t="shared" si="6"/>
        <v/>
      </c>
      <c r="AD40" s="53"/>
      <c r="AF40" s="50"/>
      <c r="AG40" s="51"/>
      <c r="AH40" s="51"/>
      <c r="AI40" s="51"/>
      <c r="AJ40" s="51"/>
      <c r="AK40" s="51"/>
      <c r="AL40" s="51"/>
      <c r="AM40" s="51"/>
      <c r="AN40" s="51"/>
      <c r="AO40" s="51"/>
      <c r="AP40" s="51"/>
      <c r="AQ40" s="2"/>
      <c r="AR40" s="51"/>
      <c r="AS40" s="51"/>
      <c r="AT40" s="202" t="str">
        <f t="shared" si="7"/>
        <v/>
      </c>
      <c r="AU40" s="203" t="str">
        <f t="shared" si="8"/>
        <v/>
      </c>
      <c r="AV40" s="204" t="str">
        <f t="shared" si="9"/>
        <v/>
      </c>
      <c r="AW40" s="204" t="str">
        <f t="shared" si="10"/>
        <v/>
      </c>
      <c r="AX40" s="53"/>
      <c r="AZ40" s="50"/>
      <c r="BA40" s="51"/>
      <c r="BB40" s="51"/>
      <c r="BC40" s="51"/>
      <c r="BD40" s="51"/>
      <c r="BE40" s="51"/>
      <c r="BF40" s="51"/>
      <c r="BG40" s="51"/>
      <c r="BH40" s="51"/>
      <c r="BI40" s="51"/>
      <c r="BJ40" s="51"/>
      <c r="BK40" s="2"/>
      <c r="BL40" s="51"/>
      <c r="BM40" s="51"/>
      <c r="BN40" s="202" t="str">
        <f t="shared" si="11"/>
        <v/>
      </c>
      <c r="BO40" s="203" t="str">
        <f t="shared" si="12"/>
        <v/>
      </c>
      <c r="BP40" s="204" t="str">
        <f t="shared" si="13"/>
        <v/>
      </c>
      <c r="BQ40" s="204" t="str">
        <f t="shared" si="14"/>
        <v/>
      </c>
      <c r="BR40" s="53"/>
    </row>
    <row r="41" spans="3:70" s="205" customFormat="1" ht="16.5" customHeight="1" x14ac:dyDescent="0.25">
      <c r="C41" s="54"/>
      <c r="D41" s="201"/>
      <c r="E41" s="207" t="s">
        <v>54</v>
      </c>
      <c r="F41" s="207">
        <v>38745</v>
      </c>
      <c r="G41" s="208" t="s">
        <v>87</v>
      </c>
      <c r="H41" s="208" t="s">
        <v>88</v>
      </c>
      <c r="I41" s="208" t="s">
        <v>58</v>
      </c>
      <c r="J41" s="208" t="s">
        <v>59</v>
      </c>
      <c r="K41" s="208">
        <v>34744</v>
      </c>
      <c r="L41" s="50"/>
      <c r="M41" s="51"/>
      <c r="N41" s="51"/>
      <c r="O41" s="51"/>
      <c r="P41" s="51"/>
      <c r="Q41" s="51"/>
      <c r="R41" s="51"/>
      <c r="S41" s="51"/>
      <c r="T41" s="51"/>
      <c r="U41" s="51"/>
      <c r="V41" s="51"/>
      <c r="W41" s="2"/>
      <c r="X41" s="51"/>
      <c r="Y41" s="51"/>
      <c r="Z41" s="202" t="str">
        <f t="shared" si="3"/>
        <v/>
      </c>
      <c r="AA41" s="203" t="str">
        <f t="shared" si="4"/>
        <v/>
      </c>
      <c r="AB41" s="204" t="str">
        <f t="shared" si="5"/>
        <v/>
      </c>
      <c r="AC41" s="204" t="str">
        <f t="shared" si="6"/>
        <v/>
      </c>
      <c r="AD41" s="53"/>
      <c r="AF41" s="50"/>
      <c r="AG41" s="51"/>
      <c r="AH41" s="51"/>
      <c r="AI41" s="51"/>
      <c r="AJ41" s="51"/>
      <c r="AK41" s="51"/>
      <c r="AL41" s="51"/>
      <c r="AM41" s="51"/>
      <c r="AN41" s="51"/>
      <c r="AO41" s="51"/>
      <c r="AP41" s="51"/>
      <c r="AQ41" s="2"/>
      <c r="AR41" s="51"/>
      <c r="AS41" s="51"/>
      <c r="AT41" s="202" t="str">
        <f t="shared" si="7"/>
        <v/>
      </c>
      <c r="AU41" s="203" t="str">
        <f t="shared" si="8"/>
        <v/>
      </c>
      <c r="AV41" s="204" t="str">
        <f t="shared" si="9"/>
        <v/>
      </c>
      <c r="AW41" s="204" t="str">
        <f t="shared" si="10"/>
        <v/>
      </c>
      <c r="AX41" s="53"/>
      <c r="AZ41" s="50"/>
      <c r="BA41" s="51"/>
      <c r="BB41" s="51"/>
      <c r="BC41" s="51"/>
      <c r="BD41" s="51"/>
      <c r="BE41" s="51"/>
      <c r="BF41" s="51"/>
      <c r="BG41" s="51"/>
      <c r="BH41" s="51"/>
      <c r="BI41" s="51"/>
      <c r="BJ41" s="51"/>
      <c r="BK41" s="2"/>
      <c r="BL41" s="51"/>
      <c r="BM41" s="51"/>
      <c r="BN41" s="202" t="str">
        <f t="shared" si="11"/>
        <v/>
      </c>
      <c r="BO41" s="203" t="str">
        <f t="shared" si="12"/>
        <v/>
      </c>
      <c r="BP41" s="204" t="str">
        <f t="shared" si="13"/>
        <v/>
      </c>
      <c r="BQ41" s="204" t="str">
        <f t="shared" si="14"/>
        <v/>
      </c>
      <c r="BR41" s="53"/>
    </row>
    <row r="42" spans="3:70" s="205" customFormat="1" ht="16.5" customHeight="1" x14ac:dyDescent="0.25">
      <c r="C42" s="54"/>
      <c r="D42" s="201"/>
      <c r="E42" s="207" t="s">
        <v>54</v>
      </c>
      <c r="F42" s="207">
        <v>38774</v>
      </c>
      <c r="G42" s="208" t="s">
        <v>89</v>
      </c>
      <c r="H42" s="208" t="s">
        <v>90</v>
      </c>
      <c r="I42" s="208" t="s">
        <v>82</v>
      </c>
      <c r="J42" s="208" t="s">
        <v>59</v>
      </c>
      <c r="K42" s="208">
        <v>34769</v>
      </c>
      <c r="L42" s="50"/>
      <c r="M42" s="51"/>
      <c r="N42" s="51"/>
      <c r="O42" s="51"/>
      <c r="P42" s="51"/>
      <c r="Q42" s="51"/>
      <c r="R42" s="51"/>
      <c r="S42" s="51"/>
      <c r="T42" s="51"/>
      <c r="U42" s="51"/>
      <c r="V42" s="51"/>
      <c r="W42" s="2"/>
      <c r="X42" s="51"/>
      <c r="Y42" s="51"/>
      <c r="Z42" s="202" t="str">
        <f t="shared" si="3"/>
        <v/>
      </c>
      <c r="AA42" s="203" t="str">
        <f t="shared" si="4"/>
        <v/>
      </c>
      <c r="AB42" s="204" t="str">
        <f t="shared" si="5"/>
        <v/>
      </c>
      <c r="AC42" s="204" t="str">
        <f t="shared" si="6"/>
        <v/>
      </c>
      <c r="AD42" s="53"/>
      <c r="AF42" s="50"/>
      <c r="AG42" s="51"/>
      <c r="AH42" s="51"/>
      <c r="AI42" s="51"/>
      <c r="AJ42" s="51"/>
      <c r="AK42" s="51"/>
      <c r="AL42" s="51"/>
      <c r="AM42" s="51"/>
      <c r="AN42" s="51"/>
      <c r="AO42" s="51"/>
      <c r="AP42" s="51"/>
      <c r="AQ42" s="2"/>
      <c r="AR42" s="51"/>
      <c r="AS42" s="51"/>
      <c r="AT42" s="202" t="str">
        <f t="shared" si="7"/>
        <v/>
      </c>
      <c r="AU42" s="203" t="str">
        <f t="shared" si="8"/>
        <v/>
      </c>
      <c r="AV42" s="204" t="str">
        <f t="shared" si="9"/>
        <v/>
      </c>
      <c r="AW42" s="204" t="str">
        <f t="shared" si="10"/>
        <v/>
      </c>
      <c r="AX42" s="53"/>
      <c r="AZ42" s="50"/>
      <c r="BA42" s="51"/>
      <c r="BB42" s="51"/>
      <c r="BC42" s="51"/>
      <c r="BD42" s="51"/>
      <c r="BE42" s="51"/>
      <c r="BF42" s="51"/>
      <c r="BG42" s="51"/>
      <c r="BH42" s="51"/>
      <c r="BI42" s="51"/>
      <c r="BJ42" s="51"/>
      <c r="BK42" s="2"/>
      <c r="BL42" s="51"/>
      <c r="BM42" s="51"/>
      <c r="BN42" s="202" t="str">
        <f t="shared" si="11"/>
        <v/>
      </c>
      <c r="BO42" s="203" t="str">
        <f t="shared" si="12"/>
        <v/>
      </c>
      <c r="BP42" s="204" t="str">
        <f t="shared" si="13"/>
        <v/>
      </c>
      <c r="BQ42" s="204" t="str">
        <f t="shared" si="14"/>
        <v/>
      </c>
      <c r="BR42" s="53"/>
    </row>
    <row r="43" spans="3:70" s="205" customFormat="1" ht="16.5" customHeight="1" x14ac:dyDescent="0.25">
      <c r="C43" s="54"/>
      <c r="D43" s="201"/>
      <c r="E43" s="207" t="s">
        <v>54</v>
      </c>
      <c r="F43" s="207">
        <v>38742</v>
      </c>
      <c r="G43" s="208" t="s">
        <v>91</v>
      </c>
      <c r="H43" s="208" t="s">
        <v>92</v>
      </c>
      <c r="I43" s="208" t="s">
        <v>58</v>
      </c>
      <c r="J43" s="208" t="s">
        <v>59</v>
      </c>
      <c r="K43" s="208">
        <v>34743</v>
      </c>
      <c r="L43" s="50"/>
      <c r="M43" s="51"/>
      <c r="N43" s="51"/>
      <c r="O43" s="51"/>
      <c r="P43" s="51"/>
      <c r="Q43" s="51"/>
      <c r="R43" s="51"/>
      <c r="S43" s="51"/>
      <c r="T43" s="51"/>
      <c r="U43" s="51"/>
      <c r="V43" s="51"/>
      <c r="W43" s="2"/>
      <c r="X43" s="51"/>
      <c r="Y43" s="51"/>
      <c r="Z43" s="202" t="str">
        <f t="shared" si="3"/>
        <v/>
      </c>
      <c r="AA43" s="203" t="str">
        <f t="shared" si="4"/>
        <v/>
      </c>
      <c r="AB43" s="204" t="str">
        <f t="shared" si="5"/>
        <v/>
      </c>
      <c r="AC43" s="204" t="str">
        <f t="shared" si="6"/>
        <v/>
      </c>
      <c r="AD43" s="53"/>
      <c r="AF43" s="50"/>
      <c r="AG43" s="51"/>
      <c r="AH43" s="51"/>
      <c r="AI43" s="51"/>
      <c r="AJ43" s="51"/>
      <c r="AK43" s="51"/>
      <c r="AL43" s="51"/>
      <c r="AM43" s="51"/>
      <c r="AN43" s="51"/>
      <c r="AO43" s="51"/>
      <c r="AP43" s="51"/>
      <c r="AQ43" s="2"/>
      <c r="AR43" s="51"/>
      <c r="AS43" s="51"/>
      <c r="AT43" s="202" t="str">
        <f t="shared" si="7"/>
        <v/>
      </c>
      <c r="AU43" s="203" t="str">
        <f t="shared" si="8"/>
        <v/>
      </c>
      <c r="AV43" s="204" t="str">
        <f t="shared" si="9"/>
        <v/>
      </c>
      <c r="AW43" s="204" t="str">
        <f t="shared" si="10"/>
        <v/>
      </c>
      <c r="AX43" s="53"/>
      <c r="AZ43" s="50"/>
      <c r="BA43" s="51"/>
      <c r="BB43" s="51"/>
      <c r="BC43" s="51"/>
      <c r="BD43" s="51"/>
      <c r="BE43" s="51"/>
      <c r="BF43" s="51"/>
      <c r="BG43" s="51"/>
      <c r="BH43" s="51"/>
      <c r="BI43" s="51"/>
      <c r="BJ43" s="51"/>
      <c r="BK43" s="2"/>
      <c r="BL43" s="51"/>
      <c r="BM43" s="51"/>
      <c r="BN43" s="202" t="str">
        <f t="shared" si="11"/>
        <v/>
      </c>
      <c r="BO43" s="203" t="str">
        <f t="shared" si="12"/>
        <v/>
      </c>
      <c r="BP43" s="204" t="str">
        <f t="shared" si="13"/>
        <v/>
      </c>
      <c r="BQ43" s="204" t="str">
        <f t="shared" si="14"/>
        <v/>
      </c>
      <c r="BR43" s="53"/>
    </row>
    <row r="44" spans="3:70" s="205" customFormat="1" ht="16.5" customHeight="1" x14ac:dyDescent="0.25">
      <c r="C44" s="54"/>
      <c r="D44" s="201"/>
      <c r="E44" s="207" t="s">
        <v>54</v>
      </c>
      <c r="F44" s="207">
        <v>16033405</v>
      </c>
      <c r="G44" s="208" t="s">
        <v>93</v>
      </c>
      <c r="H44" s="208" t="s">
        <v>94</v>
      </c>
      <c r="I44" s="208" t="s">
        <v>73</v>
      </c>
      <c r="J44" s="208" t="s">
        <v>59</v>
      </c>
      <c r="K44" s="208">
        <v>34769</v>
      </c>
      <c r="L44" s="50"/>
      <c r="M44" s="51"/>
      <c r="N44" s="51"/>
      <c r="O44" s="51"/>
      <c r="P44" s="51"/>
      <c r="Q44" s="51"/>
      <c r="R44" s="51"/>
      <c r="S44" s="51"/>
      <c r="T44" s="51"/>
      <c r="U44" s="51"/>
      <c r="V44" s="51"/>
      <c r="W44" s="2"/>
      <c r="X44" s="51"/>
      <c r="Y44" s="51"/>
      <c r="Z44" s="202" t="str">
        <f t="shared" si="3"/>
        <v/>
      </c>
      <c r="AA44" s="203" t="str">
        <f t="shared" si="4"/>
        <v/>
      </c>
      <c r="AB44" s="204" t="str">
        <f t="shared" si="5"/>
        <v/>
      </c>
      <c r="AC44" s="204" t="str">
        <f t="shared" si="6"/>
        <v/>
      </c>
      <c r="AD44" s="53"/>
      <c r="AF44" s="50"/>
      <c r="AG44" s="51"/>
      <c r="AH44" s="51"/>
      <c r="AI44" s="51"/>
      <c r="AJ44" s="51"/>
      <c r="AK44" s="51"/>
      <c r="AL44" s="51"/>
      <c r="AM44" s="51"/>
      <c r="AN44" s="51"/>
      <c r="AO44" s="51"/>
      <c r="AP44" s="51"/>
      <c r="AQ44" s="2"/>
      <c r="AR44" s="51"/>
      <c r="AS44" s="51"/>
      <c r="AT44" s="202" t="str">
        <f t="shared" si="7"/>
        <v/>
      </c>
      <c r="AU44" s="203" t="str">
        <f t="shared" si="8"/>
        <v/>
      </c>
      <c r="AV44" s="204" t="str">
        <f t="shared" si="9"/>
        <v/>
      </c>
      <c r="AW44" s="204" t="str">
        <f t="shared" si="10"/>
        <v/>
      </c>
      <c r="AX44" s="53"/>
      <c r="AZ44" s="50"/>
      <c r="BA44" s="51"/>
      <c r="BB44" s="51"/>
      <c r="BC44" s="51"/>
      <c r="BD44" s="51"/>
      <c r="BE44" s="51"/>
      <c r="BF44" s="51"/>
      <c r="BG44" s="51"/>
      <c r="BH44" s="51"/>
      <c r="BI44" s="51"/>
      <c r="BJ44" s="51"/>
      <c r="BK44" s="2"/>
      <c r="BL44" s="51"/>
      <c r="BM44" s="51"/>
      <c r="BN44" s="202" t="str">
        <f t="shared" si="11"/>
        <v/>
      </c>
      <c r="BO44" s="203" t="str">
        <f t="shared" si="12"/>
        <v/>
      </c>
      <c r="BP44" s="204" t="str">
        <f t="shared" si="13"/>
        <v/>
      </c>
      <c r="BQ44" s="204" t="str">
        <f t="shared" si="14"/>
        <v/>
      </c>
      <c r="BR44" s="53"/>
    </row>
    <row r="45" spans="3:70" s="205" customFormat="1" ht="16.5" customHeight="1" x14ac:dyDescent="0.25">
      <c r="C45" s="54"/>
      <c r="D45" s="201"/>
      <c r="E45" s="207" t="s">
        <v>54</v>
      </c>
      <c r="F45" s="207">
        <v>38767</v>
      </c>
      <c r="G45" s="208" t="s">
        <v>95</v>
      </c>
      <c r="H45" s="208" t="s">
        <v>96</v>
      </c>
      <c r="I45" s="208" t="s">
        <v>58</v>
      </c>
      <c r="J45" s="208" t="s">
        <v>59</v>
      </c>
      <c r="K45" s="208">
        <v>34758</v>
      </c>
      <c r="L45" s="50"/>
      <c r="M45" s="51"/>
      <c r="N45" s="51"/>
      <c r="O45" s="51"/>
      <c r="P45" s="51"/>
      <c r="Q45" s="51"/>
      <c r="R45" s="51"/>
      <c r="S45" s="51"/>
      <c r="T45" s="51"/>
      <c r="U45" s="51"/>
      <c r="V45" s="51"/>
      <c r="W45" s="2"/>
      <c r="X45" s="51"/>
      <c r="Y45" s="51"/>
      <c r="Z45" s="202" t="str">
        <f t="shared" si="3"/>
        <v/>
      </c>
      <c r="AA45" s="203" t="str">
        <f t="shared" si="4"/>
        <v/>
      </c>
      <c r="AB45" s="204" t="str">
        <f t="shared" si="5"/>
        <v/>
      </c>
      <c r="AC45" s="204" t="str">
        <f t="shared" si="6"/>
        <v/>
      </c>
      <c r="AD45" s="53"/>
      <c r="AF45" s="50"/>
      <c r="AG45" s="51"/>
      <c r="AH45" s="51"/>
      <c r="AI45" s="51"/>
      <c r="AJ45" s="51"/>
      <c r="AK45" s="51"/>
      <c r="AL45" s="51"/>
      <c r="AM45" s="51"/>
      <c r="AN45" s="51"/>
      <c r="AO45" s="51"/>
      <c r="AP45" s="51"/>
      <c r="AQ45" s="2"/>
      <c r="AR45" s="51"/>
      <c r="AS45" s="51"/>
      <c r="AT45" s="202" t="str">
        <f t="shared" si="7"/>
        <v/>
      </c>
      <c r="AU45" s="203" t="str">
        <f t="shared" si="8"/>
        <v/>
      </c>
      <c r="AV45" s="204" t="str">
        <f t="shared" si="9"/>
        <v/>
      </c>
      <c r="AW45" s="204" t="str">
        <f t="shared" si="10"/>
        <v/>
      </c>
      <c r="AX45" s="53"/>
      <c r="AZ45" s="50"/>
      <c r="BA45" s="51"/>
      <c r="BB45" s="51"/>
      <c r="BC45" s="51"/>
      <c r="BD45" s="51"/>
      <c r="BE45" s="51"/>
      <c r="BF45" s="51"/>
      <c r="BG45" s="51"/>
      <c r="BH45" s="51"/>
      <c r="BI45" s="51"/>
      <c r="BJ45" s="51"/>
      <c r="BK45" s="2"/>
      <c r="BL45" s="51"/>
      <c r="BM45" s="51"/>
      <c r="BN45" s="202" t="str">
        <f t="shared" si="11"/>
        <v/>
      </c>
      <c r="BO45" s="203" t="str">
        <f t="shared" si="12"/>
        <v/>
      </c>
      <c r="BP45" s="204" t="str">
        <f t="shared" si="13"/>
        <v/>
      </c>
      <c r="BQ45" s="204" t="str">
        <f t="shared" si="14"/>
        <v/>
      </c>
      <c r="BR45" s="53"/>
    </row>
    <row r="46" spans="3:70" s="205" customFormat="1" ht="16.5" customHeight="1" x14ac:dyDescent="0.25">
      <c r="C46" s="54"/>
      <c r="D46" s="201"/>
      <c r="E46" s="207" t="s">
        <v>54</v>
      </c>
      <c r="F46" s="207">
        <v>38741</v>
      </c>
      <c r="G46" s="208" t="s">
        <v>97</v>
      </c>
      <c r="H46" s="208" t="s">
        <v>98</v>
      </c>
      <c r="I46" s="208" t="s">
        <v>58</v>
      </c>
      <c r="J46" s="208" t="s">
        <v>59</v>
      </c>
      <c r="K46" s="208">
        <v>34743</v>
      </c>
      <c r="L46" s="50"/>
      <c r="M46" s="51"/>
      <c r="N46" s="51"/>
      <c r="O46" s="51"/>
      <c r="P46" s="51"/>
      <c r="Q46" s="51"/>
      <c r="R46" s="51"/>
      <c r="S46" s="51"/>
      <c r="T46" s="51"/>
      <c r="U46" s="51"/>
      <c r="V46" s="51"/>
      <c r="W46" s="2"/>
      <c r="X46" s="51"/>
      <c r="Y46" s="51"/>
      <c r="Z46" s="202" t="str">
        <f t="shared" si="3"/>
        <v/>
      </c>
      <c r="AA46" s="203" t="str">
        <f t="shared" si="4"/>
        <v/>
      </c>
      <c r="AB46" s="204" t="str">
        <f t="shared" si="5"/>
        <v/>
      </c>
      <c r="AC46" s="204" t="str">
        <f t="shared" si="6"/>
        <v/>
      </c>
      <c r="AD46" s="53"/>
      <c r="AF46" s="50"/>
      <c r="AG46" s="51"/>
      <c r="AH46" s="51"/>
      <c r="AI46" s="51"/>
      <c r="AJ46" s="51"/>
      <c r="AK46" s="51"/>
      <c r="AL46" s="51"/>
      <c r="AM46" s="51"/>
      <c r="AN46" s="51"/>
      <c r="AO46" s="51"/>
      <c r="AP46" s="51"/>
      <c r="AQ46" s="2"/>
      <c r="AR46" s="51"/>
      <c r="AS46" s="51"/>
      <c r="AT46" s="202" t="str">
        <f t="shared" si="7"/>
        <v/>
      </c>
      <c r="AU46" s="203" t="str">
        <f t="shared" si="8"/>
        <v/>
      </c>
      <c r="AV46" s="204" t="str">
        <f t="shared" si="9"/>
        <v/>
      </c>
      <c r="AW46" s="204" t="str">
        <f t="shared" si="10"/>
        <v/>
      </c>
      <c r="AX46" s="53"/>
      <c r="AZ46" s="50"/>
      <c r="BA46" s="51"/>
      <c r="BB46" s="51"/>
      <c r="BC46" s="51"/>
      <c r="BD46" s="51"/>
      <c r="BE46" s="51"/>
      <c r="BF46" s="51"/>
      <c r="BG46" s="51"/>
      <c r="BH46" s="51"/>
      <c r="BI46" s="51"/>
      <c r="BJ46" s="51"/>
      <c r="BK46" s="2"/>
      <c r="BL46" s="51"/>
      <c r="BM46" s="51"/>
      <c r="BN46" s="202" t="str">
        <f t="shared" si="11"/>
        <v/>
      </c>
      <c r="BO46" s="203" t="str">
        <f t="shared" si="12"/>
        <v/>
      </c>
      <c r="BP46" s="204" t="str">
        <f t="shared" si="13"/>
        <v/>
      </c>
      <c r="BQ46" s="204" t="str">
        <f t="shared" si="14"/>
        <v/>
      </c>
      <c r="BR46" s="53"/>
    </row>
    <row r="47" spans="3:70" s="205" customFormat="1" ht="16.5" customHeight="1" x14ac:dyDescent="0.25">
      <c r="C47" s="54"/>
      <c r="D47" s="201"/>
      <c r="E47" s="207" t="s">
        <v>54</v>
      </c>
      <c r="F47" s="207">
        <v>228473</v>
      </c>
      <c r="G47" s="208" t="s">
        <v>99</v>
      </c>
      <c r="H47" s="208" t="s">
        <v>100</v>
      </c>
      <c r="I47" s="208" t="s">
        <v>58</v>
      </c>
      <c r="J47" s="208" t="s">
        <v>59</v>
      </c>
      <c r="K47" s="208">
        <v>34744</v>
      </c>
      <c r="L47" s="50"/>
      <c r="M47" s="51"/>
      <c r="N47" s="51"/>
      <c r="O47" s="51"/>
      <c r="P47" s="51"/>
      <c r="Q47" s="51"/>
      <c r="R47" s="51"/>
      <c r="S47" s="51"/>
      <c r="T47" s="51"/>
      <c r="U47" s="51"/>
      <c r="V47" s="51"/>
      <c r="W47" s="2"/>
      <c r="X47" s="51"/>
      <c r="Y47" s="51"/>
      <c r="Z47" s="202" t="str">
        <f t="shared" si="3"/>
        <v/>
      </c>
      <c r="AA47" s="203" t="str">
        <f t="shared" si="4"/>
        <v/>
      </c>
      <c r="AB47" s="204" t="str">
        <f t="shared" si="5"/>
        <v/>
      </c>
      <c r="AC47" s="204" t="str">
        <f t="shared" si="6"/>
        <v/>
      </c>
      <c r="AD47" s="53"/>
      <c r="AF47" s="50"/>
      <c r="AG47" s="51"/>
      <c r="AH47" s="51"/>
      <c r="AI47" s="51"/>
      <c r="AJ47" s="51"/>
      <c r="AK47" s="51"/>
      <c r="AL47" s="51"/>
      <c r="AM47" s="51"/>
      <c r="AN47" s="51"/>
      <c r="AO47" s="51"/>
      <c r="AP47" s="51"/>
      <c r="AQ47" s="2"/>
      <c r="AR47" s="51"/>
      <c r="AS47" s="51"/>
      <c r="AT47" s="202" t="str">
        <f t="shared" si="7"/>
        <v/>
      </c>
      <c r="AU47" s="203" t="str">
        <f t="shared" si="8"/>
        <v/>
      </c>
      <c r="AV47" s="204" t="str">
        <f t="shared" si="9"/>
        <v/>
      </c>
      <c r="AW47" s="204" t="str">
        <f t="shared" si="10"/>
        <v/>
      </c>
      <c r="AX47" s="53"/>
      <c r="AZ47" s="50"/>
      <c r="BA47" s="51"/>
      <c r="BB47" s="51"/>
      <c r="BC47" s="51"/>
      <c r="BD47" s="51"/>
      <c r="BE47" s="51"/>
      <c r="BF47" s="51"/>
      <c r="BG47" s="51"/>
      <c r="BH47" s="51"/>
      <c r="BI47" s="51"/>
      <c r="BJ47" s="51"/>
      <c r="BK47" s="2"/>
      <c r="BL47" s="51"/>
      <c r="BM47" s="51"/>
      <c r="BN47" s="202" t="str">
        <f t="shared" si="11"/>
        <v/>
      </c>
      <c r="BO47" s="203" t="str">
        <f t="shared" si="12"/>
        <v/>
      </c>
      <c r="BP47" s="204" t="str">
        <f t="shared" si="13"/>
        <v/>
      </c>
      <c r="BQ47" s="204" t="str">
        <f t="shared" si="14"/>
        <v/>
      </c>
      <c r="BR47" s="53"/>
    </row>
    <row r="48" spans="3:70" s="205" customFormat="1" ht="16.5" customHeight="1" x14ac:dyDescent="0.25">
      <c r="C48" s="54"/>
      <c r="D48" s="201"/>
      <c r="E48" s="207" t="s">
        <v>54</v>
      </c>
      <c r="F48" s="207">
        <v>16050546</v>
      </c>
      <c r="G48" s="208" t="s">
        <v>101</v>
      </c>
      <c r="H48" s="208" t="s">
        <v>102</v>
      </c>
      <c r="I48" s="208" t="s">
        <v>73</v>
      </c>
      <c r="J48" s="208" t="s">
        <v>59</v>
      </c>
      <c r="K48" s="208">
        <v>34771</v>
      </c>
      <c r="L48" s="50"/>
      <c r="M48" s="51"/>
      <c r="N48" s="51"/>
      <c r="O48" s="51"/>
      <c r="P48" s="51"/>
      <c r="Q48" s="51"/>
      <c r="R48" s="51"/>
      <c r="S48" s="51"/>
      <c r="T48" s="51"/>
      <c r="U48" s="51"/>
      <c r="V48" s="51"/>
      <c r="W48" s="2"/>
      <c r="X48" s="51"/>
      <c r="Y48" s="51"/>
      <c r="Z48" s="202" t="str">
        <f t="shared" si="3"/>
        <v/>
      </c>
      <c r="AA48" s="203" t="str">
        <f t="shared" si="4"/>
        <v/>
      </c>
      <c r="AB48" s="204" t="str">
        <f t="shared" si="5"/>
        <v/>
      </c>
      <c r="AC48" s="204" t="str">
        <f t="shared" si="6"/>
        <v/>
      </c>
      <c r="AD48" s="53"/>
      <c r="AF48" s="50"/>
      <c r="AG48" s="51"/>
      <c r="AH48" s="51"/>
      <c r="AI48" s="51"/>
      <c r="AJ48" s="51"/>
      <c r="AK48" s="51"/>
      <c r="AL48" s="51"/>
      <c r="AM48" s="51"/>
      <c r="AN48" s="51"/>
      <c r="AO48" s="51"/>
      <c r="AP48" s="51"/>
      <c r="AQ48" s="2"/>
      <c r="AR48" s="51"/>
      <c r="AS48" s="51"/>
      <c r="AT48" s="202" t="str">
        <f t="shared" si="7"/>
        <v/>
      </c>
      <c r="AU48" s="203" t="str">
        <f t="shared" si="8"/>
        <v/>
      </c>
      <c r="AV48" s="204" t="str">
        <f t="shared" si="9"/>
        <v/>
      </c>
      <c r="AW48" s="204" t="str">
        <f t="shared" si="10"/>
        <v/>
      </c>
      <c r="AX48" s="53"/>
      <c r="AZ48" s="50"/>
      <c r="BA48" s="51"/>
      <c r="BB48" s="51"/>
      <c r="BC48" s="51"/>
      <c r="BD48" s="51"/>
      <c r="BE48" s="51"/>
      <c r="BF48" s="51"/>
      <c r="BG48" s="51"/>
      <c r="BH48" s="51"/>
      <c r="BI48" s="51"/>
      <c r="BJ48" s="51"/>
      <c r="BK48" s="2"/>
      <c r="BL48" s="51"/>
      <c r="BM48" s="51"/>
      <c r="BN48" s="202" t="str">
        <f t="shared" si="11"/>
        <v/>
      </c>
      <c r="BO48" s="203" t="str">
        <f t="shared" si="12"/>
        <v/>
      </c>
      <c r="BP48" s="204" t="str">
        <f t="shared" si="13"/>
        <v/>
      </c>
      <c r="BQ48" s="204" t="str">
        <f t="shared" si="14"/>
        <v/>
      </c>
      <c r="BR48" s="53"/>
    </row>
    <row r="49" spans="3:70" s="205" customFormat="1" ht="16.5" customHeight="1" x14ac:dyDescent="0.25">
      <c r="C49" s="54"/>
      <c r="D49" s="201"/>
      <c r="E49" s="207" t="s">
        <v>54</v>
      </c>
      <c r="F49" s="207">
        <v>38740</v>
      </c>
      <c r="G49" s="208" t="s">
        <v>103</v>
      </c>
      <c r="H49" s="208" t="s">
        <v>104</v>
      </c>
      <c r="I49" s="208" t="s">
        <v>58</v>
      </c>
      <c r="J49" s="208" t="s">
        <v>59</v>
      </c>
      <c r="K49" s="208">
        <v>34743</v>
      </c>
      <c r="L49" s="50"/>
      <c r="M49" s="51"/>
      <c r="N49" s="51"/>
      <c r="O49" s="51"/>
      <c r="P49" s="51"/>
      <c r="Q49" s="51"/>
      <c r="R49" s="51"/>
      <c r="S49" s="51"/>
      <c r="T49" s="51"/>
      <c r="U49" s="51"/>
      <c r="V49" s="51"/>
      <c r="W49" s="2"/>
      <c r="X49" s="51"/>
      <c r="Y49" s="51"/>
      <c r="Z49" s="202" t="str">
        <f t="shared" si="3"/>
        <v/>
      </c>
      <c r="AA49" s="203" t="str">
        <f t="shared" si="4"/>
        <v/>
      </c>
      <c r="AB49" s="204" t="str">
        <f t="shared" si="5"/>
        <v/>
      </c>
      <c r="AC49" s="204" t="str">
        <f t="shared" si="6"/>
        <v/>
      </c>
      <c r="AD49" s="53"/>
      <c r="AF49" s="50"/>
      <c r="AG49" s="51"/>
      <c r="AH49" s="51"/>
      <c r="AI49" s="51"/>
      <c r="AJ49" s="51"/>
      <c r="AK49" s="51"/>
      <c r="AL49" s="51"/>
      <c r="AM49" s="51"/>
      <c r="AN49" s="51"/>
      <c r="AO49" s="51"/>
      <c r="AP49" s="51"/>
      <c r="AQ49" s="2"/>
      <c r="AR49" s="51"/>
      <c r="AS49" s="51"/>
      <c r="AT49" s="202" t="str">
        <f t="shared" si="7"/>
        <v/>
      </c>
      <c r="AU49" s="203" t="str">
        <f t="shared" si="8"/>
        <v/>
      </c>
      <c r="AV49" s="204" t="str">
        <f t="shared" si="9"/>
        <v/>
      </c>
      <c r="AW49" s="204" t="str">
        <f t="shared" si="10"/>
        <v/>
      </c>
      <c r="AX49" s="53"/>
      <c r="AZ49" s="50"/>
      <c r="BA49" s="51"/>
      <c r="BB49" s="51"/>
      <c r="BC49" s="51"/>
      <c r="BD49" s="51"/>
      <c r="BE49" s="51"/>
      <c r="BF49" s="51"/>
      <c r="BG49" s="51"/>
      <c r="BH49" s="51"/>
      <c r="BI49" s="51"/>
      <c r="BJ49" s="51"/>
      <c r="BK49" s="2"/>
      <c r="BL49" s="51"/>
      <c r="BM49" s="51"/>
      <c r="BN49" s="202" t="str">
        <f t="shared" si="11"/>
        <v/>
      </c>
      <c r="BO49" s="203" t="str">
        <f t="shared" si="12"/>
        <v/>
      </c>
      <c r="BP49" s="204" t="str">
        <f t="shared" si="13"/>
        <v/>
      </c>
      <c r="BQ49" s="204" t="str">
        <f t="shared" si="14"/>
        <v/>
      </c>
      <c r="BR49" s="53"/>
    </row>
    <row r="50" spans="3:70" s="205" customFormat="1" ht="16.5" customHeight="1" x14ac:dyDescent="0.25">
      <c r="C50" s="54"/>
      <c r="D50" s="201"/>
      <c r="E50" s="207" t="s">
        <v>54</v>
      </c>
      <c r="F50" s="207">
        <v>16059955</v>
      </c>
      <c r="G50" s="208" t="s">
        <v>105</v>
      </c>
      <c r="H50" s="208" t="s">
        <v>106</v>
      </c>
      <c r="I50" s="208" t="s">
        <v>58</v>
      </c>
      <c r="J50" s="208" t="s">
        <v>59</v>
      </c>
      <c r="K50" s="208">
        <v>34744</v>
      </c>
      <c r="L50" s="50"/>
      <c r="M50" s="51"/>
      <c r="N50" s="51"/>
      <c r="O50" s="51"/>
      <c r="P50" s="51"/>
      <c r="Q50" s="51"/>
      <c r="R50" s="51"/>
      <c r="S50" s="51"/>
      <c r="T50" s="51"/>
      <c r="U50" s="51"/>
      <c r="V50" s="51"/>
      <c r="W50" s="2"/>
      <c r="X50" s="51"/>
      <c r="Y50" s="51"/>
      <c r="Z50" s="202" t="str">
        <f t="shared" si="3"/>
        <v/>
      </c>
      <c r="AA50" s="203" t="str">
        <f t="shared" si="4"/>
        <v/>
      </c>
      <c r="AB50" s="204" t="str">
        <f t="shared" si="5"/>
        <v/>
      </c>
      <c r="AC50" s="204" t="str">
        <f t="shared" si="6"/>
        <v/>
      </c>
      <c r="AD50" s="53"/>
      <c r="AF50" s="50"/>
      <c r="AG50" s="51"/>
      <c r="AH50" s="51"/>
      <c r="AI50" s="51"/>
      <c r="AJ50" s="51"/>
      <c r="AK50" s="51"/>
      <c r="AL50" s="51"/>
      <c r="AM50" s="51"/>
      <c r="AN50" s="51"/>
      <c r="AO50" s="51"/>
      <c r="AP50" s="51"/>
      <c r="AQ50" s="2"/>
      <c r="AR50" s="51"/>
      <c r="AS50" s="51"/>
      <c r="AT50" s="202" t="str">
        <f t="shared" si="7"/>
        <v/>
      </c>
      <c r="AU50" s="203" t="str">
        <f t="shared" si="8"/>
        <v/>
      </c>
      <c r="AV50" s="204" t="str">
        <f t="shared" si="9"/>
        <v/>
      </c>
      <c r="AW50" s="204" t="str">
        <f t="shared" si="10"/>
        <v/>
      </c>
      <c r="AX50" s="53"/>
      <c r="AZ50" s="50"/>
      <c r="BA50" s="51"/>
      <c r="BB50" s="51"/>
      <c r="BC50" s="51"/>
      <c r="BD50" s="51"/>
      <c r="BE50" s="51"/>
      <c r="BF50" s="51"/>
      <c r="BG50" s="51"/>
      <c r="BH50" s="51"/>
      <c r="BI50" s="51"/>
      <c r="BJ50" s="51"/>
      <c r="BK50" s="2"/>
      <c r="BL50" s="51"/>
      <c r="BM50" s="51"/>
      <c r="BN50" s="202" t="str">
        <f t="shared" si="11"/>
        <v/>
      </c>
      <c r="BO50" s="203" t="str">
        <f t="shared" si="12"/>
        <v/>
      </c>
      <c r="BP50" s="204" t="str">
        <f t="shared" si="13"/>
        <v/>
      </c>
      <c r="BQ50" s="204" t="str">
        <f t="shared" si="14"/>
        <v/>
      </c>
      <c r="BR50" s="53"/>
    </row>
    <row r="51" spans="3:70" s="205" customFormat="1" ht="16.5" customHeight="1" x14ac:dyDescent="0.25">
      <c r="C51" s="54"/>
      <c r="D51" s="201"/>
      <c r="E51" s="207" t="s">
        <v>54</v>
      </c>
      <c r="F51" s="207">
        <v>16042371</v>
      </c>
      <c r="G51" s="208" t="s">
        <v>107</v>
      </c>
      <c r="H51" s="208" t="s">
        <v>108</v>
      </c>
      <c r="I51" s="208" t="s">
        <v>58</v>
      </c>
      <c r="J51" s="208" t="s">
        <v>59</v>
      </c>
      <c r="K51" s="208">
        <v>34741</v>
      </c>
      <c r="L51" s="50"/>
      <c r="M51" s="51"/>
      <c r="N51" s="51"/>
      <c r="O51" s="51"/>
      <c r="P51" s="51"/>
      <c r="Q51" s="51"/>
      <c r="R51" s="51"/>
      <c r="S51" s="51"/>
      <c r="T51" s="51"/>
      <c r="U51" s="51"/>
      <c r="V51" s="51"/>
      <c r="W51" s="2"/>
      <c r="X51" s="51"/>
      <c r="Y51" s="51"/>
      <c r="Z51" s="202" t="str">
        <f t="shared" si="3"/>
        <v/>
      </c>
      <c r="AA51" s="203" t="str">
        <f t="shared" si="4"/>
        <v/>
      </c>
      <c r="AB51" s="204" t="str">
        <f t="shared" si="5"/>
        <v/>
      </c>
      <c r="AC51" s="204" t="str">
        <f t="shared" si="6"/>
        <v/>
      </c>
      <c r="AD51" s="53"/>
      <c r="AF51" s="50"/>
      <c r="AG51" s="51"/>
      <c r="AH51" s="51"/>
      <c r="AI51" s="51"/>
      <c r="AJ51" s="51"/>
      <c r="AK51" s="51"/>
      <c r="AL51" s="51"/>
      <c r="AM51" s="51"/>
      <c r="AN51" s="51"/>
      <c r="AO51" s="51"/>
      <c r="AP51" s="51"/>
      <c r="AQ51" s="2"/>
      <c r="AR51" s="51"/>
      <c r="AS51" s="51"/>
      <c r="AT51" s="202" t="str">
        <f t="shared" si="7"/>
        <v/>
      </c>
      <c r="AU51" s="203" t="str">
        <f t="shared" si="8"/>
        <v/>
      </c>
      <c r="AV51" s="204" t="str">
        <f t="shared" si="9"/>
        <v/>
      </c>
      <c r="AW51" s="204" t="str">
        <f t="shared" si="10"/>
        <v/>
      </c>
      <c r="AX51" s="53"/>
      <c r="AZ51" s="50"/>
      <c r="BA51" s="51"/>
      <c r="BB51" s="51"/>
      <c r="BC51" s="51"/>
      <c r="BD51" s="51"/>
      <c r="BE51" s="51"/>
      <c r="BF51" s="51"/>
      <c r="BG51" s="51"/>
      <c r="BH51" s="51"/>
      <c r="BI51" s="51"/>
      <c r="BJ51" s="51"/>
      <c r="BK51" s="2"/>
      <c r="BL51" s="51"/>
      <c r="BM51" s="51"/>
      <c r="BN51" s="202" t="str">
        <f t="shared" si="11"/>
        <v/>
      </c>
      <c r="BO51" s="203" t="str">
        <f t="shared" si="12"/>
        <v/>
      </c>
      <c r="BP51" s="204" t="str">
        <f t="shared" si="13"/>
        <v/>
      </c>
      <c r="BQ51" s="204" t="str">
        <f t="shared" si="14"/>
        <v/>
      </c>
      <c r="BR51" s="53"/>
    </row>
    <row r="52" spans="3:70" s="205" customFormat="1" ht="16.5" customHeight="1" x14ac:dyDescent="0.25">
      <c r="C52" s="54"/>
      <c r="D52" s="201"/>
      <c r="E52" s="207" t="s">
        <v>54</v>
      </c>
      <c r="F52" s="207">
        <v>16033404</v>
      </c>
      <c r="G52" s="208" t="s">
        <v>109</v>
      </c>
      <c r="H52" s="208" t="s">
        <v>110</v>
      </c>
      <c r="I52" s="208" t="s">
        <v>58</v>
      </c>
      <c r="J52" s="208" t="s">
        <v>59</v>
      </c>
      <c r="K52" s="208">
        <v>34759</v>
      </c>
      <c r="L52" s="50"/>
      <c r="M52" s="51"/>
      <c r="N52" s="51"/>
      <c r="O52" s="51"/>
      <c r="P52" s="51"/>
      <c r="Q52" s="51"/>
      <c r="R52" s="51"/>
      <c r="S52" s="51"/>
      <c r="T52" s="51"/>
      <c r="U52" s="51"/>
      <c r="V52" s="51"/>
      <c r="W52" s="2"/>
      <c r="X52" s="51"/>
      <c r="Y52" s="51"/>
      <c r="Z52" s="202" t="str">
        <f t="shared" si="3"/>
        <v/>
      </c>
      <c r="AA52" s="203" t="str">
        <f t="shared" si="4"/>
        <v/>
      </c>
      <c r="AB52" s="204" t="str">
        <f t="shared" si="5"/>
        <v/>
      </c>
      <c r="AC52" s="204" t="str">
        <f t="shared" si="6"/>
        <v/>
      </c>
      <c r="AD52" s="53"/>
      <c r="AF52" s="50"/>
      <c r="AG52" s="51"/>
      <c r="AH52" s="51"/>
      <c r="AI52" s="51"/>
      <c r="AJ52" s="51"/>
      <c r="AK52" s="51"/>
      <c r="AL52" s="51"/>
      <c r="AM52" s="51"/>
      <c r="AN52" s="51"/>
      <c r="AO52" s="51"/>
      <c r="AP52" s="51"/>
      <c r="AQ52" s="2"/>
      <c r="AR52" s="51"/>
      <c r="AS52" s="51"/>
      <c r="AT52" s="202" t="str">
        <f t="shared" si="7"/>
        <v/>
      </c>
      <c r="AU52" s="203" t="str">
        <f t="shared" si="8"/>
        <v/>
      </c>
      <c r="AV52" s="204" t="str">
        <f t="shared" si="9"/>
        <v/>
      </c>
      <c r="AW52" s="204" t="str">
        <f t="shared" si="10"/>
        <v/>
      </c>
      <c r="AX52" s="53"/>
      <c r="AZ52" s="50"/>
      <c r="BA52" s="51"/>
      <c r="BB52" s="51"/>
      <c r="BC52" s="51"/>
      <c r="BD52" s="51"/>
      <c r="BE52" s="51"/>
      <c r="BF52" s="51"/>
      <c r="BG52" s="51"/>
      <c r="BH52" s="51"/>
      <c r="BI52" s="51"/>
      <c r="BJ52" s="51"/>
      <c r="BK52" s="2"/>
      <c r="BL52" s="51"/>
      <c r="BM52" s="51"/>
      <c r="BN52" s="202" t="str">
        <f t="shared" si="11"/>
        <v/>
      </c>
      <c r="BO52" s="203" t="str">
        <f t="shared" si="12"/>
        <v/>
      </c>
      <c r="BP52" s="204" t="str">
        <f t="shared" si="13"/>
        <v/>
      </c>
      <c r="BQ52" s="204" t="str">
        <f t="shared" si="14"/>
        <v/>
      </c>
      <c r="BR52" s="53"/>
    </row>
    <row r="53" spans="3:70" s="205" customFormat="1" ht="16.5" customHeight="1" x14ac:dyDescent="0.25">
      <c r="C53" s="54"/>
      <c r="D53" s="201"/>
      <c r="E53" s="207" t="s">
        <v>54</v>
      </c>
      <c r="F53" s="207">
        <v>38769</v>
      </c>
      <c r="G53" s="208" t="s">
        <v>111</v>
      </c>
      <c r="H53" s="208" t="s">
        <v>112</v>
      </c>
      <c r="I53" s="208" t="s">
        <v>58</v>
      </c>
      <c r="J53" s="208" t="s">
        <v>59</v>
      </c>
      <c r="K53" s="208">
        <v>34758</v>
      </c>
      <c r="L53" s="50"/>
      <c r="M53" s="51"/>
      <c r="N53" s="51"/>
      <c r="O53" s="51"/>
      <c r="P53" s="51"/>
      <c r="Q53" s="51"/>
      <c r="R53" s="51"/>
      <c r="S53" s="51"/>
      <c r="T53" s="51"/>
      <c r="U53" s="51"/>
      <c r="V53" s="51"/>
      <c r="W53" s="2"/>
      <c r="X53" s="51"/>
      <c r="Y53" s="51"/>
      <c r="Z53" s="202" t="str">
        <f t="shared" si="3"/>
        <v/>
      </c>
      <c r="AA53" s="203" t="str">
        <f t="shared" si="4"/>
        <v/>
      </c>
      <c r="AB53" s="204" t="str">
        <f t="shared" si="5"/>
        <v/>
      </c>
      <c r="AC53" s="204" t="str">
        <f t="shared" si="6"/>
        <v/>
      </c>
      <c r="AD53" s="53"/>
      <c r="AF53" s="50"/>
      <c r="AG53" s="51"/>
      <c r="AH53" s="51"/>
      <c r="AI53" s="51"/>
      <c r="AJ53" s="51"/>
      <c r="AK53" s="51"/>
      <c r="AL53" s="51"/>
      <c r="AM53" s="51"/>
      <c r="AN53" s="51"/>
      <c r="AO53" s="51"/>
      <c r="AP53" s="51"/>
      <c r="AQ53" s="2"/>
      <c r="AR53" s="51"/>
      <c r="AS53" s="51"/>
      <c r="AT53" s="202" t="str">
        <f t="shared" si="7"/>
        <v/>
      </c>
      <c r="AU53" s="203" t="str">
        <f t="shared" si="8"/>
        <v/>
      </c>
      <c r="AV53" s="204" t="str">
        <f t="shared" si="9"/>
        <v/>
      </c>
      <c r="AW53" s="204" t="str">
        <f t="shared" si="10"/>
        <v/>
      </c>
      <c r="AX53" s="53"/>
      <c r="AZ53" s="50"/>
      <c r="BA53" s="51"/>
      <c r="BB53" s="51"/>
      <c r="BC53" s="51"/>
      <c r="BD53" s="51"/>
      <c r="BE53" s="51"/>
      <c r="BF53" s="51"/>
      <c r="BG53" s="51"/>
      <c r="BH53" s="51"/>
      <c r="BI53" s="51"/>
      <c r="BJ53" s="51"/>
      <c r="BK53" s="2"/>
      <c r="BL53" s="51"/>
      <c r="BM53" s="51"/>
      <c r="BN53" s="202" t="str">
        <f t="shared" si="11"/>
        <v/>
      </c>
      <c r="BO53" s="203" t="str">
        <f t="shared" si="12"/>
        <v/>
      </c>
      <c r="BP53" s="204" t="str">
        <f t="shared" si="13"/>
        <v/>
      </c>
      <c r="BQ53" s="204" t="str">
        <f t="shared" si="14"/>
        <v/>
      </c>
      <c r="BR53" s="53"/>
    </row>
    <row r="54" spans="3:70" s="205" customFormat="1" ht="16.5" customHeight="1" x14ac:dyDescent="0.25">
      <c r="C54" s="54"/>
      <c r="D54" s="201"/>
      <c r="E54" s="207" t="s">
        <v>54</v>
      </c>
      <c r="F54" s="207">
        <v>38734</v>
      </c>
      <c r="G54" s="208" t="s">
        <v>113</v>
      </c>
      <c r="H54" s="208" t="s">
        <v>114</v>
      </c>
      <c r="I54" s="208" t="s">
        <v>58</v>
      </c>
      <c r="J54" s="208" t="s">
        <v>59</v>
      </c>
      <c r="K54" s="208">
        <v>34741</v>
      </c>
      <c r="L54" s="50"/>
      <c r="M54" s="51"/>
      <c r="N54" s="51"/>
      <c r="O54" s="51"/>
      <c r="P54" s="51"/>
      <c r="Q54" s="51"/>
      <c r="R54" s="51"/>
      <c r="S54" s="51"/>
      <c r="T54" s="51"/>
      <c r="U54" s="51"/>
      <c r="V54" s="51"/>
      <c r="W54" s="2"/>
      <c r="X54" s="51"/>
      <c r="Y54" s="51"/>
      <c r="Z54" s="202" t="str">
        <f t="shared" si="3"/>
        <v/>
      </c>
      <c r="AA54" s="203" t="str">
        <f t="shared" si="4"/>
        <v/>
      </c>
      <c r="AB54" s="204" t="str">
        <f t="shared" si="5"/>
        <v/>
      </c>
      <c r="AC54" s="204" t="str">
        <f t="shared" si="6"/>
        <v/>
      </c>
      <c r="AD54" s="53"/>
      <c r="AF54" s="50"/>
      <c r="AG54" s="51"/>
      <c r="AH54" s="51"/>
      <c r="AI54" s="51"/>
      <c r="AJ54" s="51"/>
      <c r="AK54" s="51"/>
      <c r="AL54" s="51"/>
      <c r="AM54" s="51"/>
      <c r="AN54" s="51"/>
      <c r="AO54" s="51"/>
      <c r="AP54" s="51"/>
      <c r="AQ54" s="2"/>
      <c r="AR54" s="51"/>
      <c r="AS54" s="51"/>
      <c r="AT54" s="202" t="str">
        <f t="shared" si="7"/>
        <v/>
      </c>
      <c r="AU54" s="203" t="str">
        <f t="shared" si="8"/>
        <v/>
      </c>
      <c r="AV54" s="204" t="str">
        <f t="shared" si="9"/>
        <v/>
      </c>
      <c r="AW54" s="204" t="str">
        <f t="shared" si="10"/>
        <v/>
      </c>
      <c r="AX54" s="53"/>
      <c r="AZ54" s="50"/>
      <c r="BA54" s="51"/>
      <c r="BB54" s="51"/>
      <c r="BC54" s="51"/>
      <c r="BD54" s="51"/>
      <c r="BE54" s="51"/>
      <c r="BF54" s="51"/>
      <c r="BG54" s="51"/>
      <c r="BH54" s="51"/>
      <c r="BI54" s="51"/>
      <c r="BJ54" s="51"/>
      <c r="BK54" s="2"/>
      <c r="BL54" s="51"/>
      <c r="BM54" s="51"/>
      <c r="BN54" s="202" t="str">
        <f t="shared" si="11"/>
        <v/>
      </c>
      <c r="BO54" s="203" t="str">
        <f t="shared" si="12"/>
        <v/>
      </c>
      <c r="BP54" s="204" t="str">
        <f t="shared" si="13"/>
        <v/>
      </c>
      <c r="BQ54" s="204" t="str">
        <f t="shared" si="14"/>
        <v/>
      </c>
      <c r="BR54" s="53"/>
    </row>
    <row r="55" spans="3:70" s="205" customFormat="1" ht="16.5" customHeight="1" x14ac:dyDescent="0.25">
      <c r="C55" s="54"/>
      <c r="D55" s="201"/>
      <c r="E55" s="207" t="s">
        <v>54</v>
      </c>
      <c r="F55" s="207">
        <v>38732</v>
      </c>
      <c r="G55" s="208" t="s">
        <v>115</v>
      </c>
      <c r="H55" s="208" t="s">
        <v>116</v>
      </c>
      <c r="I55" s="208" t="s">
        <v>58</v>
      </c>
      <c r="J55" s="208" t="s">
        <v>59</v>
      </c>
      <c r="K55" s="208">
        <v>34741</v>
      </c>
      <c r="L55" s="50"/>
      <c r="M55" s="51"/>
      <c r="N55" s="51"/>
      <c r="O55" s="51"/>
      <c r="P55" s="51"/>
      <c r="Q55" s="51"/>
      <c r="R55" s="51"/>
      <c r="S55" s="51"/>
      <c r="T55" s="51"/>
      <c r="U55" s="51"/>
      <c r="V55" s="51"/>
      <c r="W55" s="2"/>
      <c r="X55" s="51"/>
      <c r="Y55" s="51"/>
      <c r="Z55" s="202" t="str">
        <f t="shared" si="3"/>
        <v/>
      </c>
      <c r="AA55" s="203" t="str">
        <f t="shared" si="4"/>
        <v/>
      </c>
      <c r="AB55" s="204" t="str">
        <f t="shared" si="5"/>
        <v/>
      </c>
      <c r="AC55" s="204" t="str">
        <f t="shared" si="6"/>
        <v/>
      </c>
      <c r="AD55" s="53"/>
      <c r="AF55" s="50"/>
      <c r="AG55" s="51"/>
      <c r="AH55" s="51"/>
      <c r="AI55" s="51"/>
      <c r="AJ55" s="51"/>
      <c r="AK55" s="51"/>
      <c r="AL55" s="51"/>
      <c r="AM55" s="51"/>
      <c r="AN55" s="51"/>
      <c r="AO55" s="51"/>
      <c r="AP55" s="51"/>
      <c r="AQ55" s="2"/>
      <c r="AR55" s="51"/>
      <c r="AS55" s="51"/>
      <c r="AT55" s="202" t="str">
        <f t="shared" si="7"/>
        <v/>
      </c>
      <c r="AU55" s="203" t="str">
        <f t="shared" si="8"/>
        <v/>
      </c>
      <c r="AV55" s="204" t="str">
        <f t="shared" si="9"/>
        <v/>
      </c>
      <c r="AW55" s="204" t="str">
        <f t="shared" si="10"/>
        <v/>
      </c>
      <c r="AX55" s="53"/>
      <c r="AZ55" s="50"/>
      <c r="BA55" s="51"/>
      <c r="BB55" s="51"/>
      <c r="BC55" s="51"/>
      <c r="BD55" s="51"/>
      <c r="BE55" s="51"/>
      <c r="BF55" s="51"/>
      <c r="BG55" s="51"/>
      <c r="BH55" s="51"/>
      <c r="BI55" s="51"/>
      <c r="BJ55" s="51"/>
      <c r="BK55" s="2"/>
      <c r="BL55" s="51"/>
      <c r="BM55" s="51"/>
      <c r="BN55" s="202" t="str">
        <f t="shared" si="11"/>
        <v/>
      </c>
      <c r="BO55" s="203" t="str">
        <f t="shared" si="12"/>
        <v/>
      </c>
      <c r="BP55" s="204" t="str">
        <f t="shared" si="13"/>
        <v/>
      </c>
      <c r="BQ55" s="204" t="str">
        <f t="shared" si="14"/>
        <v/>
      </c>
      <c r="BR55" s="53"/>
    </row>
    <row r="56" spans="3:70" s="205" customFormat="1" ht="16.5" customHeight="1" x14ac:dyDescent="0.25">
      <c r="C56" s="54"/>
      <c r="D56" s="201"/>
      <c r="E56" s="207" t="s">
        <v>54</v>
      </c>
      <c r="F56" s="207">
        <v>38730</v>
      </c>
      <c r="G56" s="208" t="s">
        <v>117</v>
      </c>
      <c r="H56" s="208" t="s">
        <v>118</v>
      </c>
      <c r="I56" s="208" t="s">
        <v>58</v>
      </c>
      <c r="J56" s="208" t="s">
        <v>59</v>
      </c>
      <c r="K56" s="208">
        <v>34741</v>
      </c>
      <c r="L56" s="50"/>
      <c r="M56" s="51"/>
      <c r="N56" s="51"/>
      <c r="O56" s="51"/>
      <c r="P56" s="51"/>
      <c r="Q56" s="51"/>
      <c r="R56" s="51"/>
      <c r="S56" s="51"/>
      <c r="T56" s="51"/>
      <c r="U56" s="51"/>
      <c r="V56" s="51"/>
      <c r="W56" s="2"/>
      <c r="X56" s="51"/>
      <c r="Y56" s="51"/>
      <c r="Z56" s="202" t="str">
        <f t="shared" si="3"/>
        <v/>
      </c>
      <c r="AA56" s="203" t="str">
        <f t="shared" si="4"/>
        <v/>
      </c>
      <c r="AB56" s="204" t="str">
        <f t="shared" si="5"/>
        <v/>
      </c>
      <c r="AC56" s="204" t="str">
        <f t="shared" si="6"/>
        <v/>
      </c>
      <c r="AD56" s="53"/>
      <c r="AF56" s="50"/>
      <c r="AG56" s="51"/>
      <c r="AH56" s="51"/>
      <c r="AI56" s="51"/>
      <c r="AJ56" s="51"/>
      <c r="AK56" s="51"/>
      <c r="AL56" s="51"/>
      <c r="AM56" s="51"/>
      <c r="AN56" s="51"/>
      <c r="AO56" s="51"/>
      <c r="AP56" s="51"/>
      <c r="AQ56" s="2"/>
      <c r="AR56" s="51"/>
      <c r="AS56" s="51"/>
      <c r="AT56" s="202" t="str">
        <f t="shared" si="7"/>
        <v/>
      </c>
      <c r="AU56" s="203" t="str">
        <f t="shared" si="8"/>
        <v/>
      </c>
      <c r="AV56" s="204" t="str">
        <f t="shared" si="9"/>
        <v/>
      </c>
      <c r="AW56" s="204" t="str">
        <f t="shared" si="10"/>
        <v/>
      </c>
      <c r="AX56" s="53"/>
      <c r="AZ56" s="50"/>
      <c r="BA56" s="51"/>
      <c r="BB56" s="51"/>
      <c r="BC56" s="51"/>
      <c r="BD56" s="51"/>
      <c r="BE56" s="51"/>
      <c r="BF56" s="51"/>
      <c r="BG56" s="51"/>
      <c r="BH56" s="51"/>
      <c r="BI56" s="51"/>
      <c r="BJ56" s="51"/>
      <c r="BK56" s="2"/>
      <c r="BL56" s="51"/>
      <c r="BM56" s="51"/>
      <c r="BN56" s="202" t="str">
        <f t="shared" si="11"/>
        <v/>
      </c>
      <c r="BO56" s="203" t="str">
        <f t="shared" si="12"/>
        <v/>
      </c>
      <c r="BP56" s="204" t="str">
        <f t="shared" si="13"/>
        <v/>
      </c>
      <c r="BQ56" s="204" t="str">
        <f t="shared" si="14"/>
        <v/>
      </c>
      <c r="BR56" s="53"/>
    </row>
    <row r="57" spans="3:70" s="205" customFormat="1" ht="16.5" customHeight="1" x14ac:dyDescent="0.25">
      <c r="C57" s="54"/>
      <c r="D57" s="201"/>
      <c r="E57" s="207" t="s">
        <v>54</v>
      </c>
      <c r="F57" s="207">
        <v>16033408</v>
      </c>
      <c r="G57" s="208" t="s">
        <v>119</v>
      </c>
      <c r="H57" s="208" t="s">
        <v>120</v>
      </c>
      <c r="I57" s="208" t="s">
        <v>58</v>
      </c>
      <c r="J57" s="208" t="s">
        <v>59</v>
      </c>
      <c r="K57" s="208">
        <v>34746</v>
      </c>
      <c r="L57" s="50"/>
      <c r="M57" s="51"/>
      <c r="N57" s="51"/>
      <c r="O57" s="51"/>
      <c r="P57" s="51"/>
      <c r="Q57" s="51"/>
      <c r="R57" s="51"/>
      <c r="S57" s="51"/>
      <c r="T57" s="51"/>
      <c r="U57" s="51"/>
      <c r="V57" s="51"/>
      <c r="W57" s="2"/>
      <c r="X57" s="51"/>
      <c r="Y57" s="51"/>
      <c r="Z57" s="202" t="str">
        <f t="shared" si="3"/>
        <v/>
      </c>
      <c r="AA57" s="203" t="str">
        <f t="shared" si="4"/>
        <v/>
      </c>
      <c r="AB57" s="204" t="str">
        <f t="shared" si="5"/>
        <v/>
      </c>
      <c r="AC57" s="204" t="str">
        <f t="shared" si="6"/>
        <v/>
      </c>
      <c r="AD57" s="53"/>
      <c r="AF57" s="50"/>
      <c r="AG57" s="51"/>
      <c r="AH57" s="51"/>
      <c r="AI57" s="51"/>
      <c r="AJ57" s="51"/>
      <c r="AK57" s="51"/>
      <c r="AL57" s="51"/>
      <c r="AM57" s="51"/>
      <c r="AN57" s="51"/>
      <c r="AO57" s="51"/>
      <c r="AP57" s="51"/>
      <c r="AQ57" s="2"/>
      <c r="AR57" s="51"/>
      <c r="AS57" s="51"/>
      <c r="AT57" s="202" t="str">
        <f t="shared" si="7"/>
        <v/>
      </c>
      <c r="AU57" s="203" t="str">
        <f t="shared" si="8"/>
        <v/>
      </c>
      <c r="AV57" s="204" t="str">
        <f t="shared" si="9"/>
        <v/>
      </c>
      <c r="AW57" s="204" t="str">
        <f t="shared" si="10"/>
        <v/>
      </c>
      <c r="AX57" s="53"/>
      <c r="AZ57" s="50"/>
      <c r="BA57" s="51"/>
      <c r="BB57" s="51"/>
      <c r="BC57" s="51"/>
      <c r="BD57" s="51"/>
      <c r="BE57" s="51"/>
      <c r="BF57" s="51"/>
      <c r="BG57" s="51"/>
      <c r="BH57" s="51"/>
      <c r="BI57" s="51"/>
      <c r="BJ57" s="51"/>
      <c r="BK57" s="2"/>
      <c r="BL57" s="51"/>
      <c r="BM57" s="51"/>
      <c r="BN57" s="202" t="str">
        <f t="shared" si="11"/>
        <v/>
      </c>
      <c r="BO57" s="203" t="str">
        <f t="shared" si="12"/>
        <v/>
      </c>
      <c r="BP57" s="204" t="str">
        <f t="shared" si="13"/>
        <v/>
      </c>
      <c r="BQ57" s="204" t="str">
        <f t="shared" si="14"/>
        <v/>
      </c>
      <c r="BR57" s="53"/>
    </row>
    <row r="58" spans="3:70" s="205" customFormat="1" ht="16.5" customHeight="1" x14ac:dyDescent="0.25">
      <c r="C58" s="54"/>
      <c r="D58" s="201"/>
      <c r="E58" s="207" t="s">
        <v>54</v>
      </c>
      <c r="F58" s="207">
        <v>222490</v>
      </c>
      <c r="G58" s="208" t="s">
        <v>121</v>
      </c>
      <c r="H58" s="208" t="s">
        <v>122</v>
      </c>
      <c r="I58" s="208" t="s">
        <v>58</v>
      </c>
      <c r="J58" s="208" t="s">
        <v>59</v>
      </c>
      <c r="K58" s="208">
        <v>34741</v>
      </c>
      <c r="L58" s="50"/>
      <c r="M58" s="51"/>
      <c r="N58" s="51"/>
      <c r="O58" s="51"/>
      <c r="P58" s="51"/>
      <c r="Q58" s="51"/>
      <c r="R58" s="51"/>
      <c r="S58" s="51"/>
      <c r="T58" s="51"/>
      <c r="U58" s="51"/>
      <c r="V58" s="51"/>
      <c r="W58" s="2"/>
      <c r="X58" s="51"/>
      <c r="Y58" s="51"/>
      <c r="Z58" s="202" t="str">
        <f t="shared" si="3"/>
        <v/>
      </c>
      <c r="AA58" s="203" t="str">
        <f t="shared" si="4"/>
        <v/>
      </c>
      <c r="AB58" s="204" t="str">
        <f t="shared" si="5"/>
        <v/>
      </c>
      <c r="AC58" s="204" t="str">
        <f t="shared" si="6"/>
        <v/>
      </c>
      <c r="AD58" s="53"/>
      <c r="AF58" s="50"/>
      <c r="AG58" s="51"/>
      <c r="AH58" s="51"/>
      <c r="AI58" s="51"/>
      <c r="AJ58" s="51"/>
      <c r="AK58" s="51"/>
      <c r="AL58" s="51"/>
      <c r="AM58" s="51"/>
      <c r="AN58" s="51"/>
      <c r="AO58" s="51"/>
      <c r="AP58" s="51"/>
      <c r="AQ58" s="2"/>
      <c r="AR58" s="51"/>
      <c r="AS58" s="51"/>
      <c r="AT58" s="202" t="str">
        <f t="shared" si="7"/>
        <v/>
      </c>
      <c r="AU58" s="203" t="str">
        <f t="shared" si="8"/>
        <v/>
      </c>
      <c r="AV58" s="204" t="str">
        <f t="shared" si="9"/>
        <v/>
      </c>
      <c r="AW58" s="204" t="str">
        <f t="shared" si="10"/>
        <v/>
      </c>
      <c r="AX58" s="53"/>
      <c r="AZ58" s="50"/>
      <c r="BA58" s="51"/>
      <c r="BB58" s="51"/>
      <c r="BC58" s="51"/>
      <c r="BD58" s="51"/>
      <c r="BE58" s="51"/>
      <c r="BF58" s="51"/>
      <c r="BG58" s="51"/>
      <c r="BH58" s="51"/>
      <c r="BI58" s="51"/>
      <c r="BJ58" s="51"/>
      <c r="BK58" s="2"/>
      <c r="BL58" s="51"/>
      <c r="BM58" s="51"/>
      <c r="BN58" s="202" t="str">
        <f t="shared" si="11"/>
        <v/>
      </c>
      <c r="BO58" s="203" t="str">
        <f t="shared" si="12"/>
        <v/>
      </c>
      <c r="BP58" s="204" t="str">
        <f t="shared" si="13"/>
        <v/>
      </c>
      <c r="BQ58" s="204" t="str">
        <f t="shared" si="14"/>
        <v/>
      </c>
      <c r="BR58" s="53"/>
    </row>
    <row r="59" spans="3:70" s="205" customFormat="1" ht="16.5" customHeight="1" x14ac:dyDescent="0.25">
      <c r="C59" s="54"/>
      <c r="D59" s="201"/>
      <c r="E59" s="207" t="s">
        <v>54</v>
      </c>
      <c r="F59" s="207">
        <v>38738</v>
      </c>
      <c r="G59" s="208" t="s">
        <v>123</v>
      </c>
      <c r="H59" s="208" t="s">
        <v>124</v>
      </c>
      <c r="I59" s="208" t="s">
        <v>58</v>
      </c>
      <c r="J59" s="208" t="s">
        <v>59</v>
      </c>
      <c r="K59" s="208">
        <v>34741</v>
      </c>
      <c r="L59" s="50"/>
      <c r="M59" s="51"/>
      <c r="N59" s="51"/>
      <c r="O59" s="51"/>
      <c r="P59" s="51"/>
      <c r="Q59" s="51"/>
      <c r="R59" s="51"/>
      <c r="S59" s="51"/>
      <c r="T59" s="51"/>
      <c r="U59" s="51"/>
      <c r="V59" s="51"/>
      <c r="W59" s="2"/>
      <c r="X59" s="51"/>
      <c r="Y59" s="51"/>
      <c r="Z59" s="202" t="str">
        <f t="shared" si="3"/>
        <v/>
      </c>
      <c r="AA59" s="203" t="str">
        <f t="shared" si="4"/>
        <v/>
      </c>
      <c r="AB59" s="204" t="str">
        <f t="shared" si="5"/>
        <v/>
      </c>
      <c r="AC59" s="204" t="str">
        <f t="shared" si="6"/>
        <v/>
      </c>
      <c r="AD59" s="53"/>
      <c r="AF59" s="50"/>
      <c r="AG59" s="51"/>
      <c r="AH59" s="51"/>
      <c r="AI59" s="51"/>
      <c r="AJ59" s="51"/>
      <c r="AK59" s="51"/>
      <c r="AL59" s="51"/>
      <c r="AM59" s="51"/>
      <c r="AN59" s="51"/>
      <c r="AO59" s="51"/>
      <c r="AP59" s="51"/>
      <c r="AQ59" s="2"/>
      <c r="AR59" s="51"/>
      <c r="AS59" s="51"/>
      <c r="AT59" s="202" t="str">
        <f t="shared" si="7"/>
        <v/>
      </c>
      <c r="AU59" s="203" t="str">
        <f t="shared" si="8"/>
        <v/>
      </c>
      <c r="AV59" s="204" t="str">
        <f t="shared" si="9"/>
        <v/>
      </c>
      <c r="AW59" s="204" t="str">
        <f t="shared" si="10"/>
        <v/>
      </c>
      <c r="AX59" s="53"/>
      <c r="AZ59" s="50"/>
      <c r="BA59" s="51"/>
      <c r="BB59" s="51"/>
      <c r="BC59" s="51"/>
      <c r="BD59" s="51"/>
      <c r="BE59" s="51"/>
      <c r="BF59" s="51"/>
      <c r="BG59" s="51"/>
      <c r="BH59" s="51"/>
      <c r="BI59" s="51"/>
      <c r="BJ59" s="51"/>
      <c r="BK59" s="2"/>
      <c r="BL59" s="51"/>
      <c r="BM59" s="51"/>
      <c r="BN59" s="202" t="str">
        <f t="shared" si="11"/>
        <v/>
      </c>
      <c r="BO59" s="203" t="str">
        <f t="shared" si="12"/>
        <v/>
      </c>
      <c r="BP59" s="204" t="str">
        <f t="shared" si="13"/>
        <v/>
      </c>
      <c r="BQ59" s="204" t="str">
        <f t="shared" si="14"/>
        <v/>
      </c>
      <c r="BR59" s="53"/>
    </row>
    <row r="60" spans="3:70" s="205" customFormat="1" ht="16.5" customHeight="1" x14ac:dyDescent="0.25">
      <c r="C60" s="54"/>
      <c r="D60" s="201"/>
      <c r="E60" s="207" t="s">
        <v>54</v>
      </c>
      <c r="F60" s="207">
        <v>38776</v>
      </c>
      <c r="G60" s="208" t="s">
        <v>125</v>
      </c>
      <c r="H60" s="208" t="s">
        <v>126</v>
      </c>
      <c r="I60" s="208" t="s">
        <v>82</v>
      </c>
      <c r="J60" s="208" t="s">
        <v>59</v>
      </c>
      <c r="K60" s="208">
        <v>34769</v>
      </c>
      <c r="L60" s="50"/>
      <c r="M60" s="51"/>
      <c r="N60" s="51"/>
      <c r="O60" s="51"/>
      <c r="P60" s="51"/>
      <c r="Q60" s="51"/>
      <c r="R60" s="51"/>
      <c r="S60" s="51"/>
      <c r="T60" s="51"/>
      <c r="U60" s="51"/>
      <c r="V60" s="51"/>
      <c r="W60" s="2"/>
      <c r="X60" s="51"/>
      <c r="Y60" s="51"/>
      <c r="Z60" s="202" t="str">
        <f t="shared" si="3"/>
        <v/>
      </c>
      <c r="AA60" s="203" t="str">
        <f t="shared" si="4"/>
        <v/>
      </c>
      <c r="AB60" s="204" t="str">
        <f t="shared" si="5"/>
        <v/>
      </c>
      <c r="AC60" s="204" t="str">
        <f t="shared" si="6"/>
        <v/>
      </c>
      <c r="AD60" s="53"/>
      <c r="AF60" s="50"/>
      <c r="AG60" s="51"/>
      <c r="AH60" s="51"/>
      <c r="AI60" s="51"/>
      <c r="AJ60" s="51"/>
      <c r="AK60" s="51"/>
      <c r="AL60" s="51"/>
      <c r="AM60" s="51"/>
      <c r="AN60" s="51"/>
      <c r="AO60" s="51"/>
      <c r="AP60" s="51"/>
      <c r="AQ60" s="2"/>
      <c r="AR60" s="51"/>
      <c r="AS60" s="51"/>
      <c r="AT60" s="202" t="str">
        <f t="shared" si="7"/>
        <v/>
      </c>
      <c r="AU60" s="203" t="str">
        <f t="shared" si="8"/>
        <v/>
      </c>
      <c r="AV60" s="204" t="str">
        <f t="shared" si="9"/>
        <v/>
      </c>
      <c r="AW60" s="204" t="str">
        <f t="shared" si="10"/>
        <v/>
      </c>
      <c r="AX60" s="53"/>
      <c r="AZ60" s="50"/>
      <c r="BA60" s="51"/>
      <c r="BB60" s="51"/>
      <c r="BC60" s="51"/>
      <c r="BD60" s="51"/>
      <c r="BE60" s="51"/>
      <c r="BF60" s="51"/>
      <c r="BG60" s="51"/>
      <c r="BH60" s="51"/>
      <c r="BI60" s="51"/>
      <c r="BJ60" s="51"/>
      <c r="BK60" s="2"/>
      <c r="BL60" s="51"/>
      <c r="BM60" s="51"/>
      <c r="BN60" s="202" t="str">
        <f t="shared" si="11"/>
        <v/>
      </c>
      <c r="BO60" s="203" t="str">
        <f t="shared" si="12"/>
        <v/>
      </c>
      <c r="BP60" s="204" t="str">
        <f t="shared" si="13"/>
        <v/>
      </c>
      <c r="BQ60" s="204" t="str">
        <f t="shared" si="14"/>
        <v/>
      </c>
      <c r="BR60" s="53"/>
    </row>
    <row r="61" spans="3:70" s="205" customFormat="1" ht="16.5" customHeight="1" x14ac:dyDescent="0.25">
      <c r="C61" s="54"/>
      <c r="D61" s="201"/>
      <c r="E61" s="207" t="s">
        <v>54</v>
      </c>
      <c r="F61" s="207">
        <v>17033024</v>
      </c>
      <c r="G61" s="208" t="s">
        <v>127</v>
      </c>
      <c r="H61" s="208" t="s">
        <v>128</v>
      </c>
      <c r="I61" s="208" t="s">
        <v>58</v>
      </c>
      <c r="J61" s="208" t="s">
        <v>59</v>
      </c>
      <c r="K61" s="208">
        <v>34747</v>
      </c>
      <c r="L61" s="50"/>
      <c r="M61" s="51"/>
      <c r="N61" s="51"/>
      <c r="O61" s="51"/>
      <c r="P61" s="51"/>
      <c r="Q61" s="51"/>
      <c r="R61" s="51"/>
      <c r="S61" s="51"/>
      <c r="T61" s="51"/>
      <c r="U61" s="51"/>
      <c r="V61" s="51"/>
      <c r="W61" s="2"/>
      <c r="X61" s="51"/>
      <c r="Y61" s="51"/>
      <c r="Z61" s="202" t="str">
        <f t="shared" si="3"/>
        <v/>
      </c>
      <c r="AA61" s="203" t="str">
        <f t="shared" si="4"/>
        <v/>
      </c>
      <c r="AB61" s="204" t="str">
        <f t="shared" si="5"/>
        <v/>
      </c>
      <c r="AC61" s="204" t="str">
        <f t="shared" si="6"/>
        <v/>
      </c>
      <c r="AD61" s="53"/>
      <c r="AF61" s="50"/>
      <c r="AG61" s="51"/>
      <c r="AH61" s="51"/>
      <c r="AI61" s="51"/>
      <c r="AJ61" s="51"/>
      <c r="AK61" s="51"/>
      <c r="AL61" s="51"/>
      <c r="AM61" s="51"/>
      <c r="AN61" s="51"/>
      <c r="AO61" s="51"/>
      <c r="AP61" s="51"/>
      <c r="AQ61" s="2"/>
      <c r="AR61" s="51"/>
      <c r="AS61" s="51"/>
      <c r="AT61" s="202" t="str">
        <f t="shared" si="7"/>
        <v/>
      </c>
      <c r="AU61" s="203" t="str">
        <f t="shared" si="8"/>
        <v/>
      </c>
      <c r="AV61" s="204" t="str">
        <f t="shared" si="9"/>
        <v/>
      </c>
      <c r="AW61" s="204" t="str">
        <f t="shared" si="10"/>
        <v/>
      </c>
      <c r="AX61" s="53"/>
      <c r="AZ61" s="50"/>
      <c r="BA61" s="51"/>
      <c r="BB61" s="51"/>
      <c r="BC61" s="51"/>
      <c r="BD61" s="51"/>
      <c r="BE61" s="51"/>
      <c r="BF61" s="51"/>
      <c r="BG61" s="51"/>
      <c r="BH61" s="51"/>
      <c r="BI61" s="51"/>
      <c r="BJ61" s="51"/>
      <c r="BK61" s="2"/>
      <c r="BL61" s="51"/>
      <c r="BM61" s="51"/>
      <c r="BN61" s="202" t="str">
        <f t="shared" si="11"/>
        <v/>
      </c>
      <c r="BO61" s="203" t="str">
        <f t="shared" si="12"/>
        <v/>
      </c>
      <c r="BP61" s="204" t="str">
        <f t="shared" si="13"/>
        <v/>
      </c>
      <c r="BQ61" s="204" t="str">
        <f t="shared" si="14"/>
        <v/>
      </c>
      <c r="BR61" s="53"/>
    </row>
    <row r="62" spans="3:70" s="205" customFormat="1" ht="16.5" customHeight="1" x14ac:dyDescent="0.25">
      <c r="C62" s="54"/>
      <c r="D62" s="201"/>
      <c r="E62" s="207" t="s">
        <v>54</v>
      </c>
      <c r="F62" s="207">
        <v>38779</v>
      </c>
      <c r="G62" s="208" t="s">
        <v>129</v>
      </c>
      <c r="H62" s="208" t="s">
        <v>130</v>
      </c>
      <c r="I62" s="208" t="s">
        <v>82</v>
      </c>
      <c r="J62" s="208" t="s">
        <v>59</v>
      </c>
      <c r="K62" s="208">
        <v>34772</v>
      </c>
      <c r="L62" s="50"/>
      <c r="M62" s="51"/>
      <c r="N62" s="51"/>
      <c r="O62" s="51"/>
      <c r="P62" s="51"/>
      <c r="Q62" s="51"/>
      <c r="R62" s="51"/>
      <c r="S62" s="51"/>
      <c r="T62" s="51"/>
      <c r="U62" s="51"/>
      <c r="V62" s="51"/>
      <c r="W62" s="2"/>
      <c r="X62" s="51"/>
      <c r="Y62" s="51"/>
      <c r="Z62" s="202" t="str">
        <f t="shared" si="3"/>
        <v/>
      </c>
      <c r="AA62" s="203" t="str">
        <f t="shared" si="4"/>
        <v/>
      </c>
      <c r="AB62" s="204" t="str">
        <f t="shared" si="5"/>
        <v/>
      </c>
      <c r="AC62" s="204" t="str">
        <f t="shared" si="6"/>
        <v/>
      </c>
      <c r="AD62" s="53"/>
      <c r="AF62" s="50"/>
      <c r="AG62" s="51"/>
      <c r="AH62" s="51"/>
      <c r="AI62" s="51"/>
      <c r="AJ62" s="51"/>
      <c r="AK62" s="51"/>
      <c r="AL62" s="51"/>
      <c r="AM62" s="51"/>
      <c r="AN62" s="51"/>
      <c r="AO62" s="51"/>
      <c r="AP62" s="51"/>
      <c r="AQ62" s="2"/>
      <c r="AR62" s="51"/>
      <c r="AS62" s="51"/>
      <c r="AT62" s="202" t="str">
        <f t="shared" si="7"/>
        <v/>
      </c>
      <c r="AU62" s="203" t="str">
        <f t="shared" si="8"/>
        <v/>
      </c>
      <c r="AV62" s="204" t="str">
        <f t="shared" si="9"/>
        <v/>
      </c>
      <c r="AW62" s="204" t="str">
        <f t="shared" si="10"/>
        <v/>
      </c>
      <c r="AX62" s="53"/>
      <c r="AZ62" s="50"/>
      <c r="BA62" s="51"/>
      <c r="BB62" s="51"/>
      <c r="BC62" s="51"/>
      <c r="BD62" s="51"/>
      <c r="BE62" s="51"/>
      <c r="BF62" s="51"/>
      <c r="BG62" s="51"/>
      <c r="BH62" s="51"/>
      <c r="BI62" s="51"/>
      <c r="BJ62" s="51"/>
      <c r="BK62" s="2"/>
      <c r="BL62" s="51"/>
      <c r="BM62" s="51"/>
      <c r="BN62" s="202" t="str">
        <f t="shared" si="11"/>
        <v/>
      </c>
      <c r="BO62" s="203" t="str">
        <f t="shared" si="12"/>
        <v/>
      </c>
      <c r="BP62" s="204" t="str">
        <f t="shared" si="13"/>
        <v/>
      </c>
      <c r="BQ62" s="204" t="str">
        <f t="shared" si="14"/>
        <v/>
      </c>
      <c r="BR62" s="53"/>
    </row>
    <row r="63" spans="3:70" s="205" customFormat="1" ht="16.5" customHeight="1" x14ac:dyDescent="0.25">
      <c r="C63" s="54"/>
      <c r="D63" s="201"/>
      <c r="E63" s="209" t="s">
        <v>54</v>
      </c>
      <c r="F63" s="209">
        <v>228474</v>
      </c>
      <c r="G63" s="210" t="s">
        <v>188</v>
      </c>
      <c r="H63" s="208" t="s">
        <v>189</v>
      </c>
      <c r="I63" s="208" t="s">
        <v>58</v>
      </c>
      <c r="J63" s="208" t="s">
        <v>59</v>
      </c>
      <c r="K63" s="208">
        <v>34758</v>
      </c>
      <c r="L63" s="50"/>
      <c r="M63" s="51"/>
      <c r="N63" s="51"/>
      <c r="O63" s="51"/>
      <c r="P63" s="51"/>
      <c r="Q63" s="51"/>
      <c r="R63" s="51"/>
      <c r="S63" s="51"/>
      <c r="T63" s="51"/>
      <c r="U63" s="51"/>
      <c r="V63" s="51"/>
      <c r="W63" s="2"/>
      <c r="X63" s="51"/>
      <c r="Y63" s="51"/>
      <c r="Z63" s="202" t="str">
        <f t="shared" si="3"/>
        <v/>
      </c>
      <c r="AA63" s="203" t="str">
        <f t="shared" si="4"/>
        <v/>
      </c>
      <c r="AB63" s="204" t="str">
        <f t="shared" si="5"/>
        <v/>
      </c>
      <c r="AC63" s="204" t="str">
        <f t="shared" si="6"/>
        <v/>
      </c>
      <c r="AD63" s="53"/>
      <c r="AF63" s="50"/>
      <c r="AG63" s="51"/>
      <c r="AH63" s="51"/>
      <c r="AI63" s="51"/>
      <c r="AJ63" s="51"/>
      <c r="AK63" s="51"/>
      <c r="AL63" s="51"/>
      <c r="AM63" s="51"/>
      <c r="AN63" s="51"/>
      <c r="AO63" s="51"/>
      <c r="AP63" s="51"/>
      <c r="AQ63" s="2"/>
      <c r="AR63" s="51"/>
      <c r="AS63" s="51"/>
      <c r="AT63" s="202" t="str">
        <f t="shared" si="7"/>
        <v/>
      </c>
      <c r="AU63" s="203" t="str">
        <f t="shared" si="8"/>
        <v/>
      </c>
      <c r="AV63" s="204" t="str">
        <f t="shared" si="9"/>
        <v/>
      </c>
      <c r="AW63" s="204" t="str">
        <f t="shared" si="10"/>
        <v/>
      </c>
      <c r="AX63" s="53"/>
      <c r="AZ63" s="50"/>
      <c r="BA63" s="51"/>
      <c r="BB63" s="51"/>
      <c r="BC63" s="51"/>
      <c r="BD63" s="51"/>
      <c r="BE63" s="51"/>
      <c r="BF63" s="51"/>
      <c r="BG63" s="51"/>
      <c r="BH63" s="51"/>
      <c r="BI63" s="51"/>
      <c r="BJ63" s="51"/>
      <c r="BK63" s="2"/>
      <c r="BL63" s="51"/>
      <c r="BM63" s="51"/>
      <c r="BN63" s="202" t="str">
        <f t="shared" si="11"/>
        <v/>
      </c>
      <c r="BO63" s="203" t="str">
        <f t="shared" si="12"/>
        <v/>
      </c>
      <c r="BP63" s="204" t="str">
        <f t="shared" si="13"/>
        <v/>
      </c>
      <c r="BQ63" s="204" t="str">
        <f t="shared" si="14"/>
        <v/>
      </c>
      <c r="BR63" s="53"/>
    </row>
    <row r="64" spans="3:70" s="205" customFormat="1" ht="16.5" customHeight="1" x14ac:dyDescent="0.25">
      <c r="C64" s="54"/>
      <c r="D64" s="201"/>
      <c r="E64" s="209" t="s">
        <v>54</v>
      </c>
      <c r="F64" s="209">
        <v>16045550</v>
      </c>
      <c r="G64" s="210" t="s">
        <v>219</v>
      </c>
      <c r="H64" s="208" t="s">
        <v>220</v>
      </c>
      <c r="I64" s="208" t="s">
        <v>221</v>
      </c>
      <c r="J64" s="208" t="s">
        <v>59</v>
      </c>
      <c r="K64" s="208">
        <v>34773</v>
      </c>
      <c r="L64" s="50"/>
      <c r="M64" s="51"/>
      <c r="N64" s="51"/>
      <c r="O64" s="51"/>
      <c r="P64" s="51"/>
      <c r="Q64" s="51"/>
      <c r="R64" s="51"/>
      <c r="S64" s="51"/>
      <c r="T64" s="51"/>
      <c r="U64" s="51"/>
      <c r="V64" s="51"/>
      <c r="W64" s="2"/>
      <c r="X64" s="51"/>
      <c r="Y64" s="51"/>
      <c r="Z64" s="202" t="str">
        <f t="shared" si="3"/>
        <v/>
      </c>
      <c r="AA64" s="203" t="str">
        <f t="shared" si="4"/>
        <v/>
      </c>
      <c r="AB64" s="204" t="str">
        <f t="shared" si="5"/>
        <v/>
      </c>
      <c r="AC64" s="204" t="str">
        <f t="shared" si="6"/>
        <v/>
      </c>
      <c r="AD64" s="53"/>
      <c r="AF64" s="50"/>
      <c r="AG64" s="51"/>
      <c r="AH64" s="51"/>
      <c r="AI64" s="51"/>
      <c r="AJ64" s="51"/>
      <c r="AK64" s="51"/>
      <c r="AL64" s="51"/>
      <c r="AM64" s="51"/>
      <c r="AN64" s="51"/>
      <c r="AO64" s="51"/>
      <c r="AP64" s="51"/>
      <c r="AQ64" s="2"/>
      <c r="AR64" s="51"/>
      <c r="AS64" s="51"/>
      <c r="AT64" s="202" t="str">
        <f t="shared" si="7"/>
        <v/>
      </c>
      <c r="AU64" s="203" t="str">
        <f t="shared" si="8"/>
        <v/>
      </c>
      <c r="AV64" s="204" t="str">
        <f t="shared" si="9"/>
        <v/>
      </c>
      <c r="AW64" s="204" t="str">
        <f t="shared" si="10"/>
        <v/>
      </c>
      <c r="AX64" s="53"/>
      <c r="AZ64" s="50"/>
      <c r="BA64" s="51"/>
      <c r="BB64" s="51"/>
      <c r="BC64" s="51"/>
      <c r="BD64" s="51"/>
      <c r="BE64" s="51"/>
      <c r="BF64" s="51"/>
      <c r="BG64" s="51"/>
      <c r="BH64" s="51"/>
      <c r="BI64" s="51"/>
      <c r="BJ64" s="51"/>
      <c r="BK64" s="2"/>
      <c r="BL64" s="51"/>
      <c r="BM64" s="51"/>
      <c r="BN64" s="202" t="str">
        <f t="shared" si="11"/>
        <v/>
      </c>
      <c r="BO64" s="203" t="str">
        <f t="shared" si="12"/>
        <v/>
      </c>
      <c r="BP64" s="204" t="str">
        <f t="shared" si="13"/>
        <v/>
      </c>
      <c r="BQ64" s="204" t="str">
        <f t="shared" si="14"/>
        <v/>
      </c>
      <c r="BR64" s="53"/>
    </row>
    <row r="65" spans="3:70" s="205" customFormat="1" ht="16.5" customHeight="1" x14ac:dyDescent="0.25">
      <c r="C65" s="54"/>
      <c r="D65" s="201"/>
      <c r="E65" s="207" t="s">
        <v>131</v>
      </c>
      <c r="F65" s="207">
        <v>16041279</v>
      </c>
      <c r="G65" s="208" t="s">
        <v>132</v>
      </c>
      <c r="H65" s="208" t="s">
        <v>133</v>
      </c>
      <c r="I65" s="208" t="s">
        <v>58</v>
      </c>
      <c r="J65" s="208" t="s">
        <v>59</v>
      </c>
      <c r="K65" s="208">
        <v>34746</v>
      </c>
      <c r="L65" s="136"/>
      <c r="M65" s="50"/>
      <c r="N65" s="51"/>
      <c r="O65" s="51"/>
      <c r="P65" s="51"/>
      <c r="Q65" s="51"/>
      <c r="R65" s="51"/>
      <c r="S65" s="51"/>
      <c r="T65" s="51"/>
      <c r="U65" s="51"/>
      <c r="V65" s="51"/>
      <c r="W65" s="2"/>
      <c r="X65" s="51"/>
      <c r="Y65" s="51"/>
      <c r="Z65" s="202" t="str">
        <f t="shared" si="3"/>
        <v/>
      </c>
      <c r="AA65" s="203" t="str">
        <f t="shared" si="4"/>
        <v/>
      </c>
      <c r="AB65" s="204" t="str">
        <f t="shared" si="5"/>
        <v/>
      </c>
      <c r="AC65" s="204" t="str">
        <f t="shared" si="6"/>
        <v/>
      </c>
      <c r="AD65" s="53"/>
      <c r="AF65" s="136"/>
      <c r="AG65" s="50"/>
      <c r="AH65" s="51"/>
      <c r="AI65" s="51"/>
      <c r="AJ65" s="51"/>
      <c r="AK65" s="51"/>
      <c r="AL65" s="51"/>
      <c r="AM65" s="51"/>
      <c r="AN65" s="51"/>
      <c r="AO65" s="51"/>
      <c r="AP65" s="51"/>
      <c r="AQ65" s="2"/>
      <c r="AR65" s="51"/>
      <c r="AS65" s="51"/>
      <c r="AT65" s="202" t="str">
        <f t="shared" si="7"/>
        <v/>
      </c>
      <c r="AU65" s="203" t="str">
        <f t="shared" si="8"/>
        <v/>
      </c>
      <c r="AV65" s="204" t="str">
        <f t="shared" si="9"/>
        <v/>
      </c>
      <c r="AW65" s="204" t="str">
        <f t="shared" si="10"/>
        <v/>
      </c>
      <c r="AX65" s="53"/>
      <c r="AZ65" s="136"/>
      <c r="BA65" s="50"/>
      <c r="BB65" s="51"/>
      <c r="BC65" s="51"/>
      <c r="BD65" s="51"/>
      <c r="BE65" s="51"/>
      <c r="BF65" s="51"/>
      <c r="BG65" s="51"/>
      <c r="BH65" s="51"/>
      <c r="BI65" s="51"/>
      <c r="BJ65" s="51"/>
      <c r="BK65" s="2"/>
      <c r="BL65" s="51"/>
      <c r="BM65" s="51"/>
      <c r="BN65" s="202" t="str">
        <f t="shared" si="11"/>
        <v/>
      </c>
      <c r="BO65" s="203" t="str">
        <f t="shared" si="12"/>
        <v/>
      </c>
      <c r="BP65" s="204" t="str">
        <f t="shared" si="13"/>
        <v/>
      </c>
      <c r="BQ65" s="204" t="str">
        <f t="shared" si="14"/>
        <v/>
      </c>
      <c r="BR65" s="53"/>
    </row>
    <row r="66" spans="3:70" s="205" customFormat="1" ht="16.5" customHeight="1" x14ac:dyDescent="0.25">
      <c r="C66" s="54"/>
      <c r="D66" s="201"/>
      <c r="E66" s="207" t="s">
        <v>131</v>
      </c>
      <c r="F66" s="207">
        <v>38737</v>
      </c>
      <c r="G66" s="208" t="s">
        <v>134</v>
      </c>
      <c r="H66" s="208" t="s">
        <v>135</v>
      </c>
      <c r="I66" s="208" t="s">
        <v>58</v>
      </c>
      <c r="J66" s="208" t="s">
        <v>59</v>
      </c>
      <c r="K66" s="208">
        <v>34741</v>
      </c>
      <c r="L66" s="136" t="s">
        <v>284</v>
      </c>
      <c r="M66" s="50"/>
      <c r="N66" s="51"/>
      <c r="O66" s="51"/>
      <c r="P66" s="51"/>
      <c r="Q66" s="51"/>
      <c r="R66" s="51"/>
      <c r="S66" s="51"/>
      <c r="T66" s="51"/>
      <c r="U66" s="51"/>
      <c r="V66" s="51"/>
      <c r="W66" s="2"/>
      <c r="X66" s="51"/>
      <c r="Y66" s="51"/>
      <c r="Z66" s="202" t="str">
        <f t="shared" si="3"/>
        <v/>
      </c>
      <c r="AA66" s="203" t="str">
        <f t="shared" si="4"/>
        <v/>
      </c>
      <c r="AB66" s="204" t="str">
        <f t="shared" si="5"/>
        <v/>
      </c>
      <c r="AC66" s="204" t="str">
        <f t="shared" si="6"/>
        <v/>
      </c>
      <c r="AD66" s="53"/>
      <c r="AF66" s="136"/>
      <c r="AG66" s="50"/>
      <c r="AH66" s="51"/>
      <c r="AI66" s="51"/>
      <c r="AJ66" s="51"/>
      <c r="AK66" s="51"/>
      <c r="AL66" s="51"/>
      <c r="AM66" s="51"/>
      <c r="AN66" s="51"/>
      <c r="AO66" s="51"/>
      <c r="AP66" s="51"/>
      <c r="AQ66" s="2"/>
      <c r="AR66" s="51"/>
      <c r="AS66" s="51"/>
      <c r="AT66" s="202" t="str">
        <f t="shared" si="7"/>
        <v/>
      </c>
      <c r="AU66" s="203" t="str">
        <f t="shared" si="8"/>
        <v/>
      </c>
      <c r="AV66" s="204" t="str">
        <f t="shared" si="9"/>
        <v/>
      </c>
      <c r="AW66" s="204" t="str">
        <f t="shared" si="10"/>
        <v/>
      </c>
      <c r="AX66" s="53"/>
      <c r="AZ66" s="136"/>
      <c r="BA66" s="50"/>
      <c r="BB66" s="51"/>
      <c r="BC66" s="51"/>
      <c r="BD66" s="51"/>
      <c r="BE66" s="51"/>
      <c r="BF66" s="51"/>
      <c r="BG66" s="51"/>
      <c r="BH66" s="51"/>
      <c r="BI66" s="51"/>
      <c r="BJ66" s="51"/>
      <c r="BK66" s="2"/>
      <c r="BL66" s="51"/>
      <c r="BM66" s="51"/>
      <c r="BN66" s="202" t="str">
        <f t="shared" si="11"/>
        <v/>
      </c>
      <c r="BO66" s="203" t="str">
        <f t="shared" si="12"/>
        <v/>
      </c>
      <c r="BP66" s="204" t="str">
        <f t="shared" si="13"/>
        <v/>
      </c>
      <c r="BQ66" s="204" t="str">
        <f t="shared" si="14"/>
        <v/>
      </c>
      <c r="BR66" s="53"/>
    </row>
    <row r="67" spans="3:70" s="205" customFormat="1" ht="16.5" customHeight="1" x14ac:dyDescent="0.25">
      <c r="C67" s="54"/>
      <c r="D67" s="201"/>
      <c r="E67" s="207" t="s">
        <v>131</v>
      </c>
      <c r="F67" s="207">
        <v>38768</v>
      </c>
      <c r="G67" s="208" t="s">
        <v>136</v>
      </c>
      <c r="H67" s="208" t="s">
        <v>137</v>
      </c>
      <c r="I67" s="208" t="s">
        <v>58</v>
      </c>
      <c r="J67" s="208" t="s">
        <v>59</v>
      </c>
      <c r="K67" s="208">
        <v>34758</v>
      </c>
      <c r="L67" s="136"/>
      <c r="M67" s="50"/>
      <c r="N67" s="51"/>
      <c r="O67" s="51"/>
      <c r="P67" s="51"/>
      <c r="Q67" s="51"/>
      <c r="R67" s="51"/>
      <c r="S67" s="51"/>
      <c r="T67" s="51"/>
      <c r="U67" s="51"/>
      <c r="V67" s="51"/>
      <c r="W67" s="2"/>
      <c r="X67" s="51"/>
      <c r="Y67" s="51"/>
      <c r="Z67" s="202" t="str">
        <f t="shared" si="3"/>
        <v/>
      </c>
      <c r="AA67" s="203" t="str">
        <f t="shared" si="4"/>
        <v/>
      </c>
      <c r="AB67" s="204" t="str">
        <f t="shared" si="5"/>
        <v/>
      </c>
      <c r="AC67" s="204" t="str">
        <f t="shared" si="6"/>
        <v/>
      </c>
      <c r="AD67" s="53"/>
      <c r="AF67" s="136"/>
      <c r="AG67" s="50"/>
      <c r="AH67" s="51"/>
      <c r="AI67" s="51"/>
      <c r="AJ67" s="51"/>
      <c r="AK67" s="51"/>
      <c r="AL67" s="51"/>
      <c r="AM67" s="51"/>
      <c r="AN67" s="51"/>
      <c r="AO67" s="51"/>
      <c r="AP67" s="51"/>
      <c r="AQ67" s="2"/>
      <c r="AR67" s="51"/>
      <c r="AS67" s="51"/>
      <c r="AT67" s="202" t="str">
        <f t="shared" si="7"/>
        <v/>
      </c>
      <c r="AU67" s="203" t="str">
        <f t="shared" si="8"/>
        <v/>
      </c>
      <c r="AV67" s="204" t="str">
        <f t="shared" si="9"/>
        <v/>
      </c>
      <c r="AW67" s="204" t="str">
        <f t="shared" si="10"/>
        <v/>
      </c>
      <c r="AX67" s="53"/>
      <c r="AZ67" s="136"/>
      <c r="BA67" s="50"/>
      <c r="BB67" s="51"/>
      <c r="BC67" s="51"/>
      <c r="BD67" s="51"/>
      <c r="BE67" s="51"/>
      <c r="BF67" s="51"/>
      <c r="BG67" s="51"/>
      <c r="BH67" s="51"/>
      <c r="BI67" s="51"/>
      <c r="BJ67" s="51"/>
      <c r="BK67" s="2"/>
      <c r="BL67" s="51"/>
      <c r="BM67" s="51"/>
      <c r="BN67" s="202" t="str">
        <f t="shared" si="11"/>
        <v/>
      </c>
      <c r="BO67" s="203" t="str">
        <f t="shared" si="12"/>
        <v/>
      </c>
      <c r="BP67" s="204" t="str">
        <f t="shared" si="13"/>
        <v/>
      </c>
      <c r="BQ67" s="204" t="str">
        <f t="shared" si="14"/>
        <v/>
      </c>
      <c r="BR67" s="53"/>
    </row>
    <row r="68" spans="3:70" s="205" customFormat="1" ht="16.5" customHeight="1" x14ac:dyDescent="0.25">
      <c r="C68" s="54"/>
      <c r="D68" s="201"/>
      <c r="E68" s="207" t="s">
        <v>131</v>
      </c>
      <c r="F68" s="207">
        <v>38748</v>
      </c>
      <c r="G68" s="208" t="s">
        <v>138</v>
      </c>
      <c r="H68" s="208" t="s">
        <v>139</v>
      </c>
      <c r="I68" s="208" t="s">
        <v>58</v>
      </c>
      <c r="J68" s="208" t="s">
        <v>59</v>
      </c>
      <c r="K68" s="208">
        <v>34744</v>
      </c>
      <c r="L68" s="136"/>
      <c r="M68" s="50"/>
      <c r="N68" s="51"/>
      <c r="O68" s="51"/>
      <c r="P68" s="51"/>
      <c r="Q68" s="51"/>
      <c r="R68" s="51"/>
      <c r="S68" s="51"/>
      <c r="T68" s="51"/>
      <c r="U68" s="51"/>
      <c r="V68" s="51"/>
      <c r="W68" s="2"/>
      <c r="X68" s="51"/>
      <c r="Y68" s="51"/>
      <c r="Z68" s="202" t="str">
        <f t="shared" si="3"/>
        <v/>
      </c>
      <c r="AA68" s="203" t="str">
        <f t="shared" si="4"/>
        <v/>
      </c>
      <c r="AB68" s="204" t="str">
        <f t="shared" si="5"/>
        <v/>
      </c>
      <c r="AC68" s="204" t="str">
        <f t="shared" si="6"/>
        <v/>
      </c>
      <c r="AD68" s="53"/>
      <c r="AF68" s="136"/>
      <c r="AG68" s="50"/>
      <c r="AH68" s="51"/>
      <c r="AI68" s="51"/>
      <c r="AJ68" s="51"/>
      <c r="AK68" s="51"/>
      <c r="AL68" s="51"/>
      <c r="AM68" s="51"/>
      <c r="AN68" s="51"/>
      <c r="AO68" s="51"/>
      <c r="AP68" s="51"/>
      <c r="AQ68" s="2"/>
      <c r="AR68" s="51"/>
      <c r="AS68" s="51"/>
      <c r="AT68" s="202" t="str">
        <f t="shared" si="7"/>
        <v/>
      </c>
      <c r="AU68" s="203" t="str">
        <f t="shared" si="8"/>
        <v/>
      </c>
      <c r="AV68" s="204" t="str">
        <f t="shared" si="9"/>
        <v/>
      </c>
      <c r="AW68" s="204" t="str">
        <f t="shared" si="10"/>
        <v/>
      </c>
      <c r="AX68" s="53"/>
      <c r="AZ68" s="136"/>
      <c r="BA68" s="50"/>
      <c r="BB68" s="51"/>
      <c r="BC68" s="51"/>
      <c r="BD68" s="51"/>
      <c r="BE68" s="51"/>
      <c r="BF68" s="51"/>
      <c r="BG68" s="51"/>
      <c r="BH68" s="51"/>
      <c r="BI68" s="51"/>
      <c r="BJ68" s="51"/>
      <c r="BK68" s="2"/>
      <c r="BL68" s="51"/>
      <c r="BM68" s="51"/>
      <c r="BN68" s="202" t="str">
        <f t="shared" si="11"/>
        <v/>
      </c>
      <c r="BO68" s="203" t="str">
        <f t="shared" si="12"/>
        <v/>
      </c>
      <c r="BP68" s="204" t="str">
        <f t="shared" si="13"/>
        <v/>
      </c>
      <c r="BQ68" s="204" t="str">
        <f t="shared" si="14"/>
        <v/>
      </c>
      <c r="BR68" s="53"/>
    </row>
    <row r="69" spans="3:70" s="205" customFormat="1" ht="16.5" customHeight="1" x14ac:dyDescent="0.25">
      <c r="C69" s="54"/>
      <c r="D69" s="201"/>
      <c r="E69" s="207" t="s">
        <v>131</v>
      </c>
      <c r="F69" s="207">
        <v>232558</v>
      </c>
      <c r="G69" s="208" t="s">
        <v>140</v>
      </c>
      <c r="H69" s="208" t="s">
        <v>141</v>
      </c>
      <c r="I69" s="208" t="s">
        <v>142</v>
      </c>
      <c r="J69" s="208" t="s">
        <v>59</v>
      </c>
      <c r="K69" s="208">
        <v>34747</v>
      </c>
      <c r="L69" s="136"/>
      <c r="M69" s="50"/>
      <c r="N69" s="51"/>
      <c r="O69" s="51"/>
      <c r="P69" s="51"/>
      <c r="Q69" s="51"/>
      <c r="R69" s="51"/>
      <c r="S69" s="51"/>
      <c r="T69" s="51"/>
      <c r="U69" s="51"/>
      <c r="V69" s="51"/>
      <c r="W69" s="2"/>
      <c r="X69" s="51"/>
      <c r="Y69" s="51"/>
      <c r="Z69" s="202" t="str">
        <f t="shared" si="3"/>
        <v/>
      </c>
      <c r="AA69" s="203" t="str">
        <f t="shared" si="4"/>
        <v/>
      </c>
      <c r="AB69" s="204" t="str">
        <f t="shared" si="5"/>
        <v/>
      </c>
      <c r="AC69" s="204" t="str">
        <f t="shared" si="6"/>
        <v/>
      </c>
      <c r="AD69" s="53"/>
      <c r="AF69" s="136"/>
      <c r="AG69" s="50"/>
      <c r="AH69" s="51"/>
      <c r="AI69" s="51"/>
      <c r="AJ69" s="51"/>
      <c r="AK69" s="51"/>
      <c r="AL69" s="51"/>
      <c r="AM69" s="51"/>
      <c r="AN69" s="51"/>
      <c r="AO69" s="51"/>
      <c r="AP69" s="51"/>
      <c r="AQ69" s="2"/>
      <c r="AR69" s="51"/>
      <c r="AS69" s="51"/>
      <c r="AT69" s="202" t="str">
        <f t="shared" si="7"/>
        <v/>
      </c>
      <c r="AU69" s="203" t="str">
        <f t="shared" si="8"/>
        <v/>
      </c>
      <c r="AV69" s="204" t="str">
        <f t="shared" si="9"/>
        <v/>
      </c>
      <c r="AW69" s="204" t="str">
        <f t="shared" si="10"/>
        <v/>
      </c>
      <c r="AX69" s="53"/>
      <c r="AZ69" s="136"/>
      <c r="BA69" s="50"/>
      <c r="BB69" s="51"/>
      <c r="BC69" s="51"/>
      <c r="BD69" s="51"/>
      <c r="BE69" s="51"/>
      <c r="BF69" s="51"/>
      <c r="BG69" s="51"/>
      <c r="BH69" s="51"/>
      <c r="BI69" s="51"/>
      <c r="BJ69" s="51"/>
      <c r="BK69" s="2"/>
      <c r="BL69" s="51"/>
      <c r="BM69" s="51"/>
      <c r="BN69" s="202" t="str">
        <f t="shared" si="11"/>
        <v/>
      </c>
      <c r="BO69" s="203" t="str">
        <f t="shared" si="12"/>
        <v/>
      </c>
      <c r="BP69" s="204" t="str">
        <f t="shared" si="13"/>
        <v/>
      </c>
      <c r="BQ69" s="204" t="str">
        <f t="shared" si="14"/>
        <v/>
      </c>
      <c r="BR69" s="53"/>
    </row>
    <row r="70" spans="3:70" s="205" customFormat="1" ht="16.5" customHeight="1" x14ac:dyDescent="0.25">
      <c r="C70" s="54"/>
      <c r="D70" s="201"/>
      <c r="E70" s="207" t="s">
        <v>131</v>
      </c>
      <c r="F70" s="207">
        <v>228362</v>
      </c>
      <c r="G70" s="208" t="s">
        <v>143</v>
      </c>
      <c r="H70" s="208" t="s">
        <v>144</v>
      </c>
      <c r="I70" s="208" t="s">
        <v>58</v>
      </c>
      <c r="J70" s="208" t="s">
        <v>59</v>
      </c>
      <c r="K70" s="208">
        <v>34744</v>
      </c>
      <c r="L70" s="136"/>
      <c r="M70" s="50"/>
      <c r="N70" s="51"/>
      <c r="O70" s="51"/>
      <c r="P70" s="51"/>
      <c r="Q70" s="51"/>
      <c r="R70" s="51"/>
      <c r="S70" s="51"/>
      <c r="T70" s="51"/>
      <c r="U70" s="51"/>
      <c r="V70" s="51"/>
      <c r="W70" s="2"/>
      <c r="X70" s="51"/>
      <c r="Y70" s="51"/>
      <c r="Z70" s="202" t="str">
        <f t="shared" si="3"/>
        <v/>
      </c>
      <c r="AA70" s="203" t="str">
        <f t="shared" si="4"/>
        <v/>
      </c>
      <c r="AB70" s="204" t="str">
        <f t="shared" si="5"/>
        <v/>
      </c>
      <c r="AC70" s="204" t="str">
        <f t="shared" si="6"/>
        <v/>
      </c>
      <c r="AD70" s="53"/>
      <c r="AF70" s="136"/>
      <c r="AG70" s="50"/>
      <c r="AH70" s="51"/>
      <c r="AI70" s="51"/>
      <c r="AJ70" s="51"/>
      <c r="AK70" s="51"/>
      <c r="AL70" s="51"/>
      <c r="AM70" s="51"/>
      <c r="AN70" s="51"/>
      <c r="AO70" s="51"/>
      <c r="AP70" s="51"/>
      <c r="AQ70" s="2"/>
      <c r="AR70" s="51"/>
      <c r="AS70" s="51"/>
      <c r="AT70" s="202" t="str">
        <f t="shared" si="7"/>
        <v/>
      </c>
      <c r="AU70" s="203" t="str">
        <f t="shared" si="8"/>
        <v/>
      </c>
      <c r="AV70" s="204" t="str">
        <f t="shared" si="9"/>
        <v/>
      </c>
      <c r="AW70" s="204" t="str">
        <f t="shared" si="10"/>
        <v/>
      </c>
      <c r="AX70" s="53"/>
      <c r="AZ70" s="136"/>
      <c r="BA70" s="50"/>
      <c r="BB70" s="51"/>
      <c r="BC70" s="51"/>
      <c r="BD70" s="51"/>
      <c r="BE70" s="51"/>
      <c r="BF70" s="51"/>
      <c r="BG70" s="51"/>
      <c r="BH70" s="51"/>
      <c r="BI70" s="51"/>
      <c r="BJ70" s="51"/>
      <c r="BK70" s="2"/>
      <c r="BL70" s="51"/>
      <c r="BM70" s="51"/>
      <c r="BN70" s="202" t="str">
        <f t="shared" si="11"/>
        <v/>
      </c>
      <c r="BO70" s="203" t="str">
        <f t="shared" si="12"/>
        <v/>
      </c>
      <c r="BP70" s="204" t="str">
        <f t="shared" si="13"/>
        <v/>
      </c>
      <c r="BQ70" s="204" t="str">
        <f t="shared" si="14"/>
        <v/>
      </c>
      <c r="BR70" s="53"/>
    </row>
    <row r="71" spans="3:70" s="205" customFormat="1" ht="16.5" customHeight="1" x14ac:dyDescent="0.25">
      <c r="C71" s="54"/>
      <c r="D71" s="201"/>
      <c r="E71" s="207" t="s">
        <v>131</v>
      </c>
      <c r="F71" s="207">
        <v>16020897</v>
      </c>
      <c r="G71" s="208" t="s">
        <v>145</v>
      </c>
      <c r="H71" s="208" t="s">
        <v>146</v>
      </c>
      <c r="I71" s="208" t="s">
        <v>73</v>
      </c>
      <c r="J71" s="208" t="s">
        <v>59</v>
      </c>
      <c r="K71" s="208">
        <v>34771</v>
      </c>
      <c r="L71" s="136"/>
      <c r="M71" s="50"/>
      <c r="N71" s="51"/>
      <c r="O71" s="51"/>
      <c r="P71" s="51"/>
      <c r="Q71" s="51"/>
      <c r="R71" s="51"/>
      <c r="S71" s="51"/>
      <c r="T71" s="51"/>
      <c r="U71" s="51"/>
      <c r="V71" s="51"/>
      <c r="W71" s="2"/>
      <c r="X71" s="51"/>
      <c r="Y71" s="51"/>
      <c r="Z71" s="202" t="str">
        <f t="shared" si="3"/>
        <v/>
      </c>
      <c r="AA71" s="203" t="str">
        <f t="shared" si="4"/>
        <v/>
      </c>
      <c r="AB71" s="204" t="str">
        <f t="shared" si="5"/>
        <v/>
      </c>
      <c r="AC71" s="204" t="str">
        <f t="shared" si="6"/>
        <v/>
      </c>
      <c r="AD71" s="53"/>
      <c r="AF71" s="136"/>
      <c r="AG71" s="50"/>
      <c r="AH71" s="51"/>
      <c r="AI71" s="51"/>
      <c r="AJ71" s="51"/>
      <c r="AK71" s="51"/>
      <c r="AL71" s="51"/>
      <c r="AM71" s="51"/>
      <c r="AN71" s="51"/>
      <c r="AO71" s="51"/>
      <c r="AP71" s="51"/>
      <c r="AQ71" s="2"/>
      <c r="AR71" s="51"/>
      <c r="AS71" s="51"/>
      <c r="AT71" s="202" t="str">
        <f t="shared" si="7"/>
        <v/>
      </c>
      <c r="AU71" s="203" t="str">
        <f t="shared" si="8"/>
        <v/>
      </c>
      <c r="AV71" s="204" t="str">
        <f t="shared" si="9"/>
        <v/>
      </c>
      <c r="AW71" s="204" t="str">
        <f t="shared" si="10"/>
        <v/>
      </c>
      <c r="AX71" s="53"/>
      <c r="AZ71" s="136"/>
      <c r="BA71" s="50"/>
      <c r="BB71" s="51"/>
      <c r="BC71" s="51"/>
      <c r="BD71" s="51"/>
      <c r="BE71" s="51"/>
      <c r="BF71" s="51"/>
      <c r="BG71" s="51"/>
      <c r="BH71" s="51"/>
      <c r="BI71" s="51"/>
      <c r="BJ71" s="51"/>
      <c r="BK71" s="2"/>
      <c r="BL71" s="51"/>
      <c r="BM71" s="51"/>
      <c r="BN71" s="202" t="str">
        <f t="shared" si="11"/>
        <v/>
      </c>
      <c r="BO71" s="203" t="str">
        <f t="shared" si="12"/>
        <v/>
      </c>
      <c r="BP71" s="204" t="str">
        <f t="shared" si="13"/>
        <v/>
      </c>
      <c r="BQ71" s="204" t="str">
        <f t="shared" si="14"/>
        <v/>
      </c>
      <c r="BR71" s="53"/>
    </row>
    <row r="72" spans="3:70" s="205" customFormat="1" ht="16.5" customHeight="1" x14ac:dyDescent="0.25">
      <c r="C72" s="54"/>
      <c r="D72" s="201"/>
      <c r="E72" s="207" t="s">
        <v>131</v>
      </c>
      <c r="F72" s="207">
        <v>17015535</v>
      </c>
      <c r="G72" s="208" t="s">
        <v>147</v>
      </c>
      <c r="H72" s="208" t="s">
        <v>148</v>
      </c>
      <c r="I72" s="208" t="s">
        <v>58</v>
      </c>
      <c r="J72" s="208" t="s">
        <v>59</v>
      </c>
      <c r="K72" s="208">
        <v>34744</v>
      </c>
      <c r="L72" s="136"/>
      <c r="M72" s="50"/>
      <c r="N72" s="51"/>
      <c r="O72" s="51"/>
      <c r="P72" s="51"/>
      <c r="Q72" s="51"/>
      <c r="R72" s="51"/>
      <c r="S72" s="51"/>
      <c r="T72" s="51"/>
      <c r="U72" s="51"/>
      <c r="V72" s="51"/>
      <c r="W72" s="2"/>
      <c r="X72" s="51"/>
      <c r="Y72" s="51"/>
      <c r="Z72" s="202" t="str">
        <f t="shared" si="3"/>
        <v/>
      </c>
      <c r="AA72" s="203" t="str">
        <f t="shared" si="4"/>
        <v/>
      </c>
      <c r="AB72" s="204" t="str">
        <f t="shared" si="5"/>
        <v/>
      </c>
      <c r="AC72" s="204" t="str">
        <f t="shared" si="6"/>
        <v/>
      </c>
      <c r="AD72" s="53"/>
      <c r="AF72" s="136"/>
      <c r="AG72" s="50"/>
      <c r="AH72" s="51"/>
      <c r="AI72" s="51"/>
      <c r="AJ72" s="51"/>
      <c r="AK72" s="51"/>
      <c r="AL72" s="51"/>
      <c r="AM72" s="51"/>
      <c r="AN72" s="51"/>
      <c r="AO72" s="51"/>
      <c r="AP72" s="51"/>
      <c r="AQ72" s="2"/>
      <c r="AR72" s="51"/>
      <c r="AS72" s="51"/>
      <c r="AT72" s="202" t="str">
        <f t="shared" si="7"/>
        <v/>
      </c>
      <c r="AU72" s="203" t="str">
        <f t="shared" si="8"/>
        <v/>
      </c>
      <c r="AV72" s="204" t="str">
        <f t="shared" si="9"/>
        <v/>
      </c>
      <c r="AW72" s="204" t="str">
        <f t="shared" si="10"/>
        <v/>
      </c>
      <c r="AX72" s="53"/>
      <c r="AZ72" s="136"/>
      <c r="BA72" s="50"/>
      <c r="BB72" s="51"/>
      <c r="BC72" s="51"/>
      <c r="BD72" s="51"/>
      <c r="BE72" s="51"/>
      <c r="BF72" s="51"/>
      <c r="BG72" s="51"/>
      <c r="BH72" s="51"/>
      <c r="BI72" s="51"/>
      <c r="BJ72" s="51"/>
      <c r="BK72" s="2"/>
      <c r="BL72" s="51"/>
      <c r="BM72" s="51"/>
      <c r="BN72" s="202" t="str">
        <f t="shared" si="11"/>
        <v/>
      </c>
      <c r="BO72" s="203" t="str">
        <f t="shared" si="12"/>
        <v/>
      </c>
      <c r="BP72" s="204" t="str">
        <f t="shared" si="13"/>
        <v/>
      </c>
      <c r="BQ72" s="204" t="str">
        <f t="shared" si="14"/>
        <v/>
      </c>
      <c r="BR72" s="53"/>
    </row>
    <row r="73" spans="3:70" s="205" customFormat="1" ht="16.5" customHeight="1" x14ac:dyDescent="0.25">
      <c r="C73" s="54"/>
      <c r="D73" s="201"/>
      <c r="E73" s="207" t="s">
        <v>131</v>
      </c>
      <c r="F73" s="207">
        <v>17049940</v>
      </c>
      <c r="G73" s="208" t="s">
        <v>149</v>
      </c>
      <c r="H73" s="208" t="s">
        <v>150</v>
      </c>
      <c r="I73" s="208" t="s">
        <v>82</v>
      </c>
      <c r="J73" s="208" t="s">
        <v>59</v>
      </c>
      <c r="K73" s="208">
        <v>34771</v>
      </c>
      <c r="L73" s="136"/>
      <c r="M73" s="50"/>
      <c r="N73" s="51"/>
      <c r="O73" s="51"/>
      <c r="P73" s="51"/>
      <c r="Q73" s="51"/>
      <c r="R73" s="51"/>
      <c r="S73" s="51"/>
      <c r="T73" s="51"/>
      <c r="U73" s="51"/>
      <c r="V73" s="51"/>
      <c r="W73" s="2"/>
      <c r="X73" s="51"/>
      <c r="Y73" s="51"/>
      <c r="Z73" s="202" t="str">
        <f t="shared" si="3"/>
        <v/>
      </c>
      <c r="AA73" s="203" t="str">
        <f t="shared" si="4"/>
        <v/>
      </c>
      <c r="AB73" s="204" t="str">
        <f t="shared" si="5"/>
        <v/>
      </c>
      <c r="AC73" s="204" t="str">
        <f t="shared" si="6"/>
        <v/>
      </c>
      <c r="AD73" s="53"/>
      <c r="AF73" s="136"/>
      <c r="AG73" s="50"/>
      <c r="AH73" s="51"/>
      <c r="AI73" s="51"/>
      <c r="AJ73" s="51"/>
      <c r="AK73" s="51"/>
      <c r="AL73" s="51"/>
      <c r="AM73" s="51"/>
      <c r="AN73" s="51"/>
      <c r="AO73" s="51"/>
      <c r="AP73" s="51"/>
      <c r="AQ73" s="2"/>
      <c r="AR73" s="51"/>
      <c r="AS73" s="51"/>
      <c r="AT73" s="202" t="str">
        <f t="shared" si="7"/>
        <v/>
      </c>
      <c r="AU73" s="203" t="str">
        <f t="shared" si="8"/>
        <v/>
      </c>
      <c r="AV73" s="204" t="str">
        <f t="shared" si="9"/>
        <v/>
      </c>
      <c r="AW73" s="204" t="str">
        <f t="shared" si="10"/>
        <v/>
      </c>
      <c r="AX73" s="53"/>
      <c r="AZ73" s="136"/>
      <c r="BA73" s="50"/>
      <c r="BB73" s="51"/>
      <c r="BC73" s="51"/>
      <c r="BD73" s="51"/>
      <c r="BE73" s="51"/>
      <c r="BF73" s="51"/>
      <c r="BG73" s="51"/>
      <c r="BH73" s="51"/>
      <c r="BI73" s="51"/>
      <c r="BJ73" s="51"/>
      <c r="BK73" s="2"/>
      <c r="BL73" s="51"/>
      <c r="BM73" s="51"/>
      <c r="BN73" s="202" t="str">
        <f t="shared" si="11"/>
        <v/>
      </c>
      <c r="BO73" s="203" t="str">
        <f t="shared" si="12"/>
        <v/>
      </c>
      <c r="BP73" s="204" t="str">
        <f t="shared" si="13"/>
        <v/>
      </c>
      <c r="BQ73" s="204" t="str">
        <f t="shared" si="14"/>
        <v/>
      </c>
      <c r="BR73" s="53"/>
    </row>
    <row r="74" spans="3:70" s="205" customFormat="1" ht="16.5" customHeight="1" x14ac:dyDescent="0.25">
      <c r="C74" s="54"/>
      <c r="D74" s="201"/>
      <c r="E74" s="207" t="s">
        <v>131</v>
      </c>
      <c r="F74" s="207">
        <v>38778</v>
      </c>
      <c r="G74" s="208" t="s">
        <v>151</v>
      </c>
      <c r="H74" s="208" t="s">
        <v>152</v>
      </c>
      <c r="I74" s="208" t="s">
        <v>82</v>
      </c>
      <c r="J74" s="208" t="s">
        <v>59</v>
      </c>
      <c r="K74" s="208">
        <v>34769</v>
      </c>
      <c r="L74" s="136"/>
      <c r="M74" s="50"/>
      <c r="N74" s="51"/>
      <c r="O74" s="51"/>
      <c r="P74" s="51"/>
      <c r="Q74" s="51"/>
      <c r="R74" s="51"/>
      <c r="S74" s="51"/>
      <c r="T74" s="51"/>
      <c r="U74" s="51"/>
      <c r="V74" s="51"/>
      <c r="W74" s="2"/>
      <c r="X74" s="51"/>
      <c r="Y74" s="51"/>
      <c r="Z74" s="202" t="str">
        <f t="shared" si="3"/>
        <v/>
      </c>
      <c r="AA74" s="203" t="str">
        <f t="shared" si="4"/>
        <v/>
      </c>
      <c r="AB74" s="204" t="str">
        <f t="shared" si="5"/>
        <v/>
      </c>
      <c r="AC74" s="204" t="str">
        <f t="shared" si="6"/>
        <v/>
      </c>
      <c r="AD74" s="53"/>
      <c r="AF74" s="136"/>
      <c r="AG74" s="50"/>
      <c r="AH74" s="51"/>
      <c r="AI74" s="51"/>
      <c r="AJ74" s="51"/>
      <c r="AK74" s="51"/>
      <c r="AL74" s="51"/>
      <c r="AM74" s="51"/>
      <c r="AN74" s="51"/>
      <c r="AO74" s="51"/>
      <c r="AP74" s="51"/>
      <c r="AQ74" s="2"/>
      <c r="AR74" s="51"/>
      <c r="AS74" s="51"/>
      <c r="AT74" s="202" t="str">
        <f t="shared" si="7"/>
        <v/>
      </c>
      <c r="AU74" s="203" t="str">
        <f t="shared" si="8"/>
        <v/>
      </c>
      <c r="AV74" s="204" t="str">
        <f t="shared" si="9"/>
        <v/>
      </c>
      <c r="AW74" s="204" t="str">
        <f t="shared" si="10"/>
        <v/>
      </c>
      <c r="AX74" s="53"/>
      <c r="AZ74" s="136"/>
      <c r="BA74" s="50"/>
      <c r="BB74" s="51"/>
      <c r="BC74" s="51"/>
      <c r="BD74" s="51"/>
      <c r="BE74" s="51"/>
      <c r="BF74" s="51"/>
      <c r="BG74" s="51"/>
      <c r="BH74" s="51"/>
      <c r="BI74" s="51"/>
      <c r="BJ74" s="51"/>
      <c r="BK74" s="2"/>
      <c r="BL74" s="51"/>
      <c r="BM74" s="51"/>
      <c r="BN74" s="202" t="str">
        <f t="shared" si="11"/>
        <v/>
      </c>
      <c r="BO74" s="203" t="str">
        <f t="shared" si="12"/>
        <v/>
      </c>
      <c r="BP74" s="204" t="str">
        <f t="shared" si="13"/>
        <v/>
      </c>
      <c r="BQ74" s="204" t="str">
        <f t="shared" si="14"/>
        <v/>
      </c>
      <c r="BR74" s="53"/>
    </row>
    <row r="75" spans="3:70" s="205" customFormat="1" ht="16.5" customHeight="1" x14ac:dyDescent="0.25">
      <c r="C75" s="54"/>
      <c r="D75" s="201"/>
      <c r="E75" s="209" t="s">
        <v>131</v>
      </c>
      <c r="F75" s="209">
        <v>15341525</v>
      </c>
      <c r="G75" s="210" t="s">
        <v>199</v>
      </c>
      <c r="H75" s="211" t="s">
        <v>200</v>
      </c>
      <c r="I75" s="208" t="s">
        <v>58</v>
      </c>
      <c r="J75" s="208" t="s">
        <v>59</v>
      </c>
      <c r="K75" s="208">
        <v>34744</v>
      </c>
      <c r="L75" s="136"/>
      <c r="M75" s="50"/>
      <c r="N75" s="51"/>
      <c r="O75" s="51"/>
      <c r="P75" s="51"/>
      <c r="Q75" s="51"/>
      <c r="R75" s="51"/>
      <c r="S75" s="51"/>
      <c r="T75" s="51"/>
      <c r="U75" s="51"/>
      <c r="V75" s="51"/>
      <c r="W75" s="2"/>
      <c r="X75" s="51"/>
      <c r="Y75" s="51"/>
      <c r="Z75" s="202" t="str">
        <f t="shared" si="3"/>
        <v/>
      </c>
      <c r="AA75" s="203" t="str">
        <f t="shared" si="4"/>
        <v/>
      </c>
      <c r="AB75" s="204" t="str">
        <f t="shared" si="5"/>
        <v/>
      </c>
      <c r="AC75" s="204" t="str">
        <f t="shared" si="6"/>
        <v/>
      </c>
      <c r="AD75" s="53"/>
      <c r="AF75" s="136"/>
      <c r="AG75" s="50"/>
      <c r="AH75" s="51"/>
      <c r="AI75" s="51"/>
      <c r="AJ75" s="51"/>
      <c r="AK75" s="51"/>
      <c r="AL75" s="51"/>
      <c r="AM75" s="51"/>
      <c r="AN75" s="51"/>
      <c r="AO75" s="51"/>
      <c r="AP75" s="51"/>
      <c r="AQ75" s="2"/>
      <c r="AR75" s="51"/>
      <c r="AS75" s="51"/>
      <c r="AT75" s="202" t="str">
        <f t="shared" si="7"/>
        <v/>
      </c>
      <c r="AU75" s="203" t="str">
        <f t="shared" si="8"/>
        <v/>
      </c>
      <c r="AV75" s="204" t="str">
        <f t="shared" si="9"/>
        <v/>
      </c>
      <c r="AW75" s="204" t="str">
        <f t="shared" si="10"/>
        <v/>
      </c>
      <c r="AX75" s="53"/>
      <c r="AZ75" s="136"/>
      <c r="BA75" s="50"/>
      <c r="BB75" s="51"/>
      <c r="BC75" s="51"/>
      <c r="BD75" s="51"/>
      <c r="BE75" s="51"/>
      <c r="BF75" s="51"/>
      <c r="BG75" s="51"/>
      <c r="BH75" s="51"/>
      <c r="BI75" s="51"/>
      <c r="BJ75" s="51"/>
      <c r="BK75" s="2"/>
      <c r="BL75" s="51"/>
      <c r="BM75" s="51"/>
      <c r="BN75" s="202" t="str">
        <f t="shared" si="11"/>
        <v/>
      </c>
      <c r="BO75" s="203" t="str">
        <f t="shared" si="12"/>
        <v/>
      </c>
      <c r="BP75" s="204" t="str">
        <f t="shared" si="13"/>
        <v/>
      </c>
      <c r="BQ75" s="204" t="str">
        <f t="shared" si="14"/>
        <v/>
      </c>
      <c r="BR75" s="53"/>
    </row>
    <row r="76" spans="3:70" s="205" customFormat="1" ht="16.5" customHeight="1" x14ac:dyDescent="0.25">
      <c r="C76" s="54"/>
      <c r="D76" s="201"/>
      <c r="E76" s="209" t="s">
        <v>131</v>
      </c>
      <c r="F76" s="209">
        <v>17017153</v>
      </c>
      <c r="G76" s="210" t="s">
        <v>206</v>
      </c>
      <c r="H76" s="211" t="s">
        <v>207</v>
      </c>
      <c r="I76" s="208" t="s">
        <v>58</v>
      </c>
      <c r="J76" s="208" t="s">
        <v>59</v>
      </c>
      <c r="K76" s="208">
        <v>34744</v>
      </c>
      <c r="L76" s="136"/>
      <c r="M76" s="50"/>
      <c r="N76" s="51"/>
      <c r="O76" s="51"/>
      <c r="P76" s="51"/>
      <c r="Q76" s="51"/>
      <c r="R76" s="51"/>
      <c r="S76" s="51"/>
      <c r="T76" s="51"/>
      <c r="U76" s="51"/>
      <c r="V76" s="51"/>
      <c r="W76" s="2"/>
      <c r="X76" s="51"/>
      <c r="Y76" s="51"/>
      <c r="Z76" s="202" t="str">
        <f t="shared" si="3"/>
        <v/>
      </c>
      <c r="AA76" s="203" t="str">
        <f t="shared" si="4"/>
        <v/>
      </c>
      <c r="AB76" s="204" t="str">
        <f t="shared" si="5"/>
        <v/>
      </c>
      <c r="AC76" s="204" t="str">
        <f t="shared" si="6"/>
        <v/>
      </c>
      <c r="AD76" s="53"/>
      <c r="AF76" s="136"/>
      <c r="AG76" s="50"/>
      <c r="AH76" s="51"/>
      <c r="AI76" s="51"/>
      <c r="AJ76" s="51"/>
      <c r="AK76" s="51"/>
      <c r="AL76" s="51"/>
      <c r="AM76" s="51"/>
      <c r="AN76" s="51"/>
      <c r="AO76" s="51"/>
      <c r="AP76" s="51"/>
      <c r="AQ76" s="2"/>
      <c r="AR76" s="51"/>
      <c r="AS76" s="51"/>
      <c r="AT76" s="202" t="str">
        <f t="shared" si="7"/>
        <v/>
      </c>
      <c r="AU76" s="203" t="str">
        <f t="shared" si="8"/>
        <v/>
      </c>
      <c r="AV76" s="204" t="str">
        <f t="shared" si="9"/>
        <v/>
      </c>
      <c r="AW76" s="204" t="str">
        <f t="shared" si="10"/>
        <v/>
      </c>
      <c r="AX76" s="53"/>
      <c r="AZ76" s="136"/>
      <c r="BA76" s="50"/>
      <c r="BB76" s="51"/>
      <c r="BC76" s="51"/>
      <c r="BD76" s="51"/>
      <c r="BE76" s="51"/>
      <c r="BF76" s="51"/>
      <c r="BG76" s="51"/>
      <c r="BH76" s="51"/>
      <c r="BI76" s="51"/>
      <c r="BJ76" s="51"/>
      <c r="BK76" s="2"/>
      <c r="BL76" s="51"/>
      <c r="BM76" s="51"/>
      <c r="BN76" s="202" t="str">
        <f t="shared" si="11"/>
        <v/>
      </c>
      <c r="BO76" s="203" t="str">
        <f t="shared" si="12"/>
        <v/>
      </c>
      <c r="BP76" s="204" t="str">
        <f t="shared" si="13"/>
        <v/>
      </c>
      <c r="BQ76" s="204" t="str">
        <f t="shared" si="14"/>
        <v/>
      </c>
      <c r="BR76" s="53"/>
    </row>
    <row r="77" spans="3:70" s="205" customFormat="1" ht="16.5" customHeight="1" x14ac:dyDescent="0.25">
      <c r="C77" s="54"/>
      <c r="D77" s="201"/>
      <c r="E77" s="212" t="s">
        <v>153</v>
      </c>
      <c r="F77" s="212">
        <v>16020898</v>
      </c>
      <c r="G77" s="213" t="s">
        <v>154</v>
      </c>
      <c r="H77" s="213" t="s">
        <v>155</v>
      </c>
      <c r="I77" s="213" t="s">
        <v>58</v>
      </c>
      <c r="J77" s="213" t="s">
        <v>59</v>
      </c>
      <c r="K77" s="213">
        <v>34744</v>
      </c>
      <c r="L77" s="136"/>
      <c r="M77" s="136"/>
      <c r="N77" s="50"/>
      <c r="O77" s="51"/>
      <c r="P77" s="51"/>
      <c r="Q77" s="51"/>
      <c r="R77" s="51"/>
      <c r="S77" s="51"/>
      <c r="T77" s="51"/>
      <c r="U77" s="51"/>
      <c r="V77" s="51"/>
      <c r="W77" s="2"/>
      <c r="X77" s="51"/>
      <c r="Y77" s="51"/>
      <c r="Z77" s="202" t="str">
        <f t="shared" si="3"/>
        <v/>
      </c>
      <c r="AA77" s="203" t="str">
        <f t="shared" si="4"/>
        <v/>
      </c>
      <c r="AB77" s="204" t="str">
        <f t="shared" si="5"/>
        <v/>
      </c>
      <c r="AC77" s="204" t="str">
        <f t="shared" si="6"/>
        <v/>
      </c>
      <c r="AD77" s="53"/>
      <c r="AF77" s="136"/>
      <c r="AG77" s="136"/>
      <c r="AH77" s="50"/>
      <c r="AI77" s="51"/>
      <c r="AJ77" s="51"/>
      <c r="AK77" s="51"/>
      <c r="AL77" s="51"/>
      <c r="AM77" s="51"/>
      <c r="AN77" s="51"/>
      <c r="AO77" s="51"/>
      <c r="AP77" s="51"/>
      <c r="AQ77" s="2"/>
      <c r="AR77" s="51"/>
      <c r="AS77" s="51"/>
      <c r="AT77" s="202" t="str">
        <f t="shared" si="7"/>
        <v/>
      </c>
      <c r="AU77" s="203" t="str">
        <f t="shared" si="8"/>
        <v/>
      </c>
      <c r="AV77" s="204" t="str">
        <f t="shared" si="9"/>
        <v/>
      </c>
      <c r="AW77" s="204" t="str">
        <f t="shared" si="10"/>
        <v/>
      </c>
      <c r="AX77" s="53"/>
      <c r="AZ77" s="136"/>
      <c r="BA77" s="136"/>
      <c r="BB77" s="50"/>
      <c r="BC77" s="51"/>
      <c r="BD77" s="51"/>
      <c r="BE77" s="51"/>
      <c r="BF77" s="51"/>
      <c r="BG77" s="51"/>
      <c r="BH77" s="51"/>
      <c r="BI77" s="51"/>
      <c r="BJ77" s="51"/>
      <c r="BK77" s="2"/>
      <c r="BL77" s="51"/>
      <c r="BM77" s="51"/>
      <c r="BN77" s="202" t="str">
        <f t="shared" si="11"/>
        <v/>
      </c>
      <c r="BO77" s="203" t="str">
        <f t="shared" si="12"/>
        <v/>
      </c>
      <c r="BP77" s="204" t="str">
        <f t="shared" si="13"/>
        <v/>
      </c>
      <c r="BQ77" s="204" t="str">
        <f t="shared" si="14"/>
        <v/>
      </c>
      <c r="BR77" s="53"/>
    </row>
    <row r="78" spans="3:70" s="205" customFormat="1" ht="16.5" customHeight="1" x14ac:dyDescent="0.25">
      <c r="C78" s="54"/>
      <c r="D78" s="201"/>
      <c r="E78" s="212" t="s">
        <v>153</v>
      </c>
      <c r="F78" s="212">
        <v>17046629</v>
      </c>
      <c r="G78" s="213" t="s">
        <v>156</v>
      </c>
      <c r="H78" s="213" t="s">
        <v>157</v>
      </c>
      <c r="I78" s="213" t="s">
        <v>58</v>
      </c>
      <c r="J78" s="213" t="s">
        <v>59</v>
      </c>
      <c r="K78" s="213">
        <v>34758</v>
      </c>
      <c r="L78" s="136"/>
      <c r="M78" s="136"/>
      <c r="N78" s="50"/>
      <c r="O78" s="51"/>
      <c r="P78" s="51"/>
      <c r="Q78" s="51"/>
      <c r="R78" s="51"/>
      <c r="S78" s="51"/>
      <c r="T78" s="51"/>
      <c r="U78" s="51"/>
      <c r="V78" s="51"/>
      <c r="W78" s="2"/>
      <c r="X78" s="51"/>
      <c r="Y78" s="51"/>
      <c r="Z78" s="202" t="str">
        <f t="shared" si="3"/>
        <v/>
      </c>
      <c r="AA78" s="203" t="str">
        <f t="shared" si="4"/>
        <v/>
      </c>
      <c r="AB78" s="204" t="str">
        <f t="shared" si="5"/>
        <v/>
      </c>
      <c r="AC78" s="204" t="str">
        <f t="shared" si="6"/>
        <v/>
      </c>
      <c r="AD78" s="53"/>
      <c r="AF78" s="136"/>
      <c r="AG78" s="136"/>
      <c r="AH78" s="50"/>
      <c r="AI78" s="51"/>
      <c r="AJ78" s="51"/>
      <c r="AK78" s="51"/>
      <c r="AL78" s="51"/>
      <c r="AM78" s="51"/>
      <c r="AN78" s="51"/>
      <c r="AO78" s="51"/>
      <c r="AP78" s="51"/>
      <c r="AQ78" s="2"/>
      <c r="AR78" s="51"/>
      <c r="AS78" s="51"/>
      <c r="AT78" s="202" t="str">
        <f t="shared" si="7"/>
        <v/>
      </c>
      <c r="AU78" s="203" t="str">
        <f t="shared" si="8"/>
        <v/>
      </c>
      <c r="AV78" s="204" t="str">
        <f t="shared" si="9"/>
        <v/>
      </c>
      <c r="AW78" s="204" t="str">
        <f t="shared" si="10"/>
        <v/>
      </c>
      <c r="AX78" s="53"/>
      <c r="AZ78" s="136"/>
      <c r="BA78" s="136"/>
      <c r="BB78" s="50"/>
      <c r="BC78" s="51"/>
      <c r="BD78" s="51"/>
      <c r="BE78" s="51"/>
      <c r="BF78" s="51"/>
      <c r="BG78" s="51"/>
      <c r="BH78" s="51"/>
      <c r="BI78" s="51"/>
      <c r="BJ78" s="51"/>
      <c r="BK78" s="2"/>
      <c r="BL78" s="51"/>
      <c r="BM78" s="51"/>
      <c r="BN78" s="202" t="str">
        <f t="shared" si="11"/>
        <v/>
      </c>
      <c r="BO78" s="203" t="str">
        <f t="shared" si="12"/>
        <v/>
      </c>
      <c r="BP78" s="204" t="str">
        <f t="shared" si="13"/>
        <v/>
      </c>
      <c r="BQ78" s="204" t="str">
        <f t="shared" si="14"/>
        <v/>
      </c>
      <c r="BR78" s="53"/>
    </row>
    <row r="79" spans="3:70" s="205" customFormat="1" ht="16.5" customHeight="1" x14ac:dyDescent="0.25">
      <c r="C79" s="54"/>
      <c r="D79" s="201"/>
      <c r="E79" s="209" t="s">
        <v>175</v>
      </c>
      <c r="F79" s="209">
        <v>16027017</v>
      </c>
      <c r="G79" s="210" t="s">
        <v>176</v>
      </c>
      <c r="H79" s="208" t="s">
        <v>177</v>
      </c>
      <c r="I79" s="208" t="s">
        <v>58</v>
      </c>
      <c r="J79" s="208" t="s">
        <v>59</v>
      </c>
      <c r="K79" s="208">
        <v>34746</v>
      </c>
      <c r="L79" s="50"/>
      <c r="M79" s="52"/>
      <c r="N79" s="51"/>
      <c r="O79" s="51"/>
      <c r="P79" s="51"/>
      <c r="Q79" s="51"/>
      <c r="R79" s="51"/>
      <c r="S79" s="51"/>
      <c r="T79" s="51"/>
      <c r="U79" s="51"/>
      <c r="V79" s="51"/>
      <c r="W79" s="2"/>
      <c r="X79" s="51"/>
      <c r="Y79" s="51"/>
      <c r="Z79" s="202" t="str">
        <f t="shared" si="3"/>
        <v/>
      </c>
      <c r="AA79" s="203" t="str">
        <f t="shared" si="4"/>
        <v/>
      </c>
      <c r="AB79" s="204" t="str">
        <f t="shared" si="5"/>
        <v/>
      </c>
      <c r="AC79" s="204" t="str">
        <f t="shared" si="6"/>
        <v/>
      </c>
      <c r="AD79" s="53"/>
      <c r="AF79" s="50"/>
      <c r="AG79" s="52"/>
      <c r="AH79" s="51"/>
      <c r="AI79" s="51"/>
      <c r="AJ79" s="51"/>
      <c r="AK79" s="51"/>
      <c r="AL79" s="51"/>
      <c r="AM79" s="51"/>
      <c r="AN79" s="51"/>
      <c r="AO79" s="51"/>
      <c r="AP79" s="51"/>
      <c r="AQ79" s="2"/>
      <c r="AR79" s="51"/>
      <c r="AS79" s="51"/>
      <c r="AT79" s="202" t="str">
        <f t="shared" si="7"/>
        <v/>
      </c>
      <c r="AU79" s="203" t="str">
        <f t="shared" si="8"/>
        <v/>
      </c>
      <c r="AV79" s="204" t="str">
        <f t="shared" si="9"/>
        <v/>
      </c>
      <c r="AW79" s="204" t="str">
        <f t="shared" si="10"/>
        <v/>
      </c>
      <c r="AX79" s="53"/>
      <c r="AZ79" s="50"/>
      <c r="BA79" s="52"/>
      <c r="BB79" s="51"/>
      <c r="BC79" s="51"/>
      <c r="BD79" s="51"/>
      <c r="BE79" s="51"/>
      <c r="BF79" s="51"/>
      <c r="BG79" s="51"/>
      <c r="BH79" s="51"/>
      <c r="BI79" s="51"/>
      <c r="BJ79" s="51"/>
      <c r="BK79" s="2"/>
      <c r="BL79" s="51"/>
      <c r="BM79" s="51"/>
      <c r="BN79" s="202" t="str">
        <f t="shared" si="11"/>
        <v/>
      </c>
      <c r="BO79" s="203" t="str">
        <f t="shared" si="12"/>
        <v/>
      </c>
      <c r="BP79" s="204" t="str">
        <f t="shared" si="13"/>
        <v/>
      </c>
      <c r="BQ79" s="204" t="str">
        <f t="shared" si="14"/>
        <v/>
      </c>
      <c r="BR79" s="53"/>
    </row>
    <row r="80" spans="3:70" s="205" customFormat="1" ht="16.5" customHeight="1" x14ac:dyDescent="0.25">
      <c r="C80" s="54"/>
      <c r="D80" s="201"/>
      <c r="E80" s="209" t="s">
        <v>175</v>
      </c>
      <c r="F80" s="209">
        <v>16050547</v>
      </c>
      <c r="G80" s="210" t="s">
        <v>181</v>
      </c>
      <c r="H80" s="208" t="s">
        <v>182</v>
      </c>
      <c r="I80" s="208" t="s">
        <v>58</v>
      </c>
      <c r="J80" s="208" t="s">
        <v>59</v>
      </c>
      <c r="K80" s="208">
        <v>34747</v>
      </c>
      <c r="L80" s="50"/>
      <c r="M80" s="52"/>
      <c r="N80" s="51"/>
      <c r="O80" s="51"/>
      <c r="P80" s="51"/>
      <c r="Q80" s="51"/>
      <c r="R80" s="51"/>
      <c r="S80" s="51"/>
      <c r="T80" s="51"/>
      <c r="U80" s="51"/>
      <c r="V80" s="51"/>
      <c r="W80" s="2"/>
      <c r="X80" s="51"/>
      <c r="Y80" s="51"/>
      <c r="Z80" s="202" t="str">
        <f t="shared" si="3"/>
        <v/>
      </c>
      <c r="AA80" s="203" t="str">
        <f t="shared" si="4"/>
        <v/>
      </c>
      <c r="AB80" s="204" t="str">
        <f t="shared" si="5"/>
        <v/>
      </c>
      <c r="AC80" s="204" t="str">
        <f t="shared" si="6"/>
        <v/>
      </c>
      <c r="AD80" s="53"/>
      <c r="AF80" s="50"/>
      <c r="AG80" s="52"/>
      <c r="AH80" s="51"/>
      <c r="AI80" s="51"/>
      <c r="AJ80" s="51"/>
      <c r="AK80" s="51"/>
      <c r="AL80" s="51"/>
      <c r="AM80" s="51"/>
      <c r="AN80" s="51"/>
      <c r="AO80" s="51"/>
      <c r="AP80" s="51"/>
      <c r="AQ80" s="2"/>
      <c r="AR80" s="51"/>
      <c r="AS80" s="51"/>
      <c r="AT80" s="202" t="str">
        <f t="shared" si="7"/>
        <v/>
      </c>
      <c r="AU80" s="203" t="str">
        <f t="shared" si="8"/>
        <v/>
      </c>
      <c r="AV80" s="204" t="str">
        <f t="shared" si="9"/>
        <v/>
      </c>
      <c r="AW80" s="204" t="str">
        <f t="shared" si="10"/>
        <v/>
      </c>
      <c r="AX80" s="53"/>
      <c r="AZ80" s="50"/>
      <c r="BA80" s="52"/>
      <c r="BB80" s="51"/>
      <c r="BC80" s="51"/>
      <c r="BD80" s="51"/>
      <c r="BE80" s="51"/>
      <c r="BF80" s="51"/>
      <c r="BG80" s="51"/>
      <c r="BH80" s="51"/>
      <c r="BI80" s="51"/>
      <c r="BJ80" s="51"/>
      <c r="BK80" s="2"/>
      <c r="BL80" s="51"/>
      <c r="BM80" s="51"/>
      <c r="BN80" s="202" t="str">
        <f t="shared" si="11"/>
        <v/>
      </c>
      <c r="BO80" s="203" t="str">
        <f t="shared" si="12"/>
        <v/>
      </c>
      <c r="BP80" s="204" t="str">
        <f t="shared" si="13"/>
        <v/>
      </c>
      <c r="BQ80" s="204" t="str">
        <f t="shared" si="14"/>
        <v/>
      </c>
      <c r="BR80" s="53"/>
    </row>
    <row r="81" spans="3:70" s="205" customFormat="1" ht="16.5" customHeight="1" x14ac:dyDescent="0.25">
      <c r="C81" s="54"/>
      <c r="D81" s="201"/>
      <c r="E81" s="209" t="s">
        <v>175</v>
      </c>
      <c r="F81" s="209">
        <v>17046628</v>
      </c>
      <c r="G81" s="210" t="s">
        <v>193</v>
      </c>
      <c r="H81" s="211" t="s">
        <v>194</v>
      </c>
      <c r="I81" s="208" t="s">
        <v>58</v>
      </c>
      <c r="J81" s="208" t="s">
        <v>59</v>
      </c>
      <c r="K81" s="208">
        <v>34744</v>
      </c>
      <c r="L81" s="50"/>
      <c r="M81" s="52"/>
      <c r="N81" s="51"/>
      <c r="O81" s="51"/>
      <c r="P81" s="51"/>
      <c r="Q81" s="51"/>
      <c r="R81" s="51"/>
      <c r="S81" s="51"/>
      <c r="T81" s="51"/>
      <c r="U81" s="51"/>
      <c r="V81" s="51"/>
      <c r="W81" s="2"/>
      <c r="X81" s="51"/>
      <c r="Y81" s="51"/>
      <c r="Z81" s="202" t="str">
        <f t="shared" si="3"/>
        <v/>
      </c>
      <c r="AA81" s="203" t="str">
        <f t="shared" si="4"/>
        <v/>
      </c>
      <c r="AB81" s="204" t="str">
        <f t="shared" si="5"/>
        <v/>
      </c>
      <c r="AC81" s="204" t="str">
        <f t="shared" si="6"/>
        <v/>
      </c>
      <c r="AD81" s="53"/>
      <c r="AF81" s="50"/>
      <c r="AG81" s="52"/>
      <c r="AH81" s="51"/>
      <c r="AI81" s="51"/>
      <c r="AJ81" s="51"/>
      <c r="AK81" s="51"/>
      <c r="AL81" s="51"/>
      <c r="AM81" s="51"/>
      <c r="AN81" s="51"/>
      <c r="AO81" s="51"/>
      <c r="AP81" s="51"/>
      <c r="AQ81" s="2"/>
      <c r="AR81" s="51"/>
      <c r="AS81" s="51"/>
      <c r="AT81" s="202" t="str">
        <f t="shared" si="7"/>
        <v/>
      </c>
      <c r="AU81" s="203" t="str">
        <f t="shared" si="8"/>
        <v/>
      </c>
      <c r="AV81" s="204" t="str">
        <f t="shared" si="9"/>
        <v/>
      </c>
      <c r="AW81" s="204" t="str">
        <f t="shared" si="10"/>
        <v/>
      </c>
      <c r="AX81" s="53"/>
      <c r="AZ81" s="50"/>
      <c r="BA81" s="52"/>
      <c r="BB81" s="51"/>
      <c r="BC81" s="51"/>
      <c r="BD81" s="51"/>
      <c r="BE81" s="51"/>
      <c r="BF81" s="51"/>
      <c r="BG81" s="51"/>
      <c r="BH81" s="51"/>
      <c r="BI81" s="51"/>
      <c r="BJ81" s="51"/>
      <c r="BK81" s="2"/>
      <c r="BL81" s="51"/>
      <c r="BM81" s="51"/>
      <c r="BN81" s="202" t="str">
        <f t="shared" si="11"/>
        <v/>
      </c>
      <c r="BO81" s="203" t="str">
        <f t="shared" si="12"/>
        <v/>
      </c>
      <c r="BP81" s="204" t="str">
        <f t="shared" si="13"/>
        <v/>
      </c>
      <c r="BQ81" s="204" t="str">
        <f t="shared" si="14"/>
        <v/>
      </c>
      <c r="BR81" s="53"/>
    </row>
    <row r="82" spans="3:70" s="205" customFormat="1" ht="16.5" customHeight="1" x14ac:dyDescent="0.25">
      <c r="C82" s="54"/>
      <c r="D82" s="201"/>
      <c r="E82" s="209" t="s">
        <v>175</v>
      </c>
      <c r="F82" s="209">
        <v>38753</v>
      </c>
      <c r="G82" s="210" t="s">
        <v>210</v>
      </c>
      <c r="H82" s="208" t="s">
        <v>211</v>
      </c>
      <c r="I82" s="208" t="s">
        <v>142</v>
      </c>
      <c r="J82" s="208" t="s">
        <v>59</v>
      </c>
      <c r="K82" s="208">
        <v>34747</v>
      </c>
      <c r="L82" s="50"/>
      <c r="M82" s="52"/>
      <c r="N82" s="51"/>
      <c r="O82" s="51"/>
      <c r="P82" s="51"/>
      <c r="Q82" s="51"/>
      <c r="R82" s="51"/>
      <c r="S82" s="51"/>
      <c r="T82" s="51"/>
      <c r="U82" s="51"/>
      <c r="V82" s="51"/>
      <c r="W82" s="2"/>
      <c r="X82" s="51"/>
      <c r="Y82" s="51"/>
      <c r="Z82" s="202" t="str">
        <f t="shared" si="3"/>
        <v/>
      </c>
      <c r="AA82" s="203" t="str">
        <f t="shared" si="4"/>
        <v/>
      </c>
      <c r="AB82" s="204" t="str">
        <f t="shared" si="5"/>
        <v/>
      </c>
      <c r="AC82" s="204" t="str">
        <f t="shared" si="6"/>
        <v/>
      </c>
      <c r="AD82" s="53"/>
      <c r="AF82" s="50"/>
      <c r="AG82" s="52"/>
      <c r="AH82" s="51"/>
      <c r="AI82" s="51"/>
      <c r="AJ82" s="51"/>
      <c r="AK82" s="51"/>
      <c r="AL82" s="51"/>
      <c r="AM82" s="51"/>
      <c r="AN82" s="51"/>
      <c r="AO82" s="51"/>
      <c r="AP82" s="51"/>
      <c r="AQ82" s="2"/>
      <c r="AR82" s="51"/>
      <c r="AS82" s="51"/>
      <c r="AT82" s="202" t="str">
        <f t="shared" si="7"/>
        <v/>
      </c>
      <c r="AU82" s="203" t="str">
        <f t="shared" si="8"/>
        <v/>
      </c>
      <c r="AV82" s="204" t="str">
        <f t="shared" si="9"/>
        <v/>
      </c>
      <c r="AW82" s="204" t="str">
        <f t="shared" si="10"/>
        <v/>
      </c>
      <c r="AX82" s="53"/>
      <c r="AZ82" s="50"/>
      <c r="BA82" s="52"/>
      <c r="BB82" s="51"/>
      <c r="BC82" s="51"/>
      <c r="BD82" s="51"/>
      <c r="BE82" s="51"/>
      <c r="BF82" s="51"/>
      <c r="BG82" s="51"/>
      <c r="BH82" s="51"/>
      <c r="BI82" s="51"/>
      <c r="BJ82" s="51"/>
      <c r="BK82" s="2"/>
      <c r="BL82" s="51"/>
      <c r="BM82" s="51"/>
      <c r="BN82" s="202" t="str">
        <f t="shared" si="11"/>
        <v/>
      </c>
      <c r="BO82" s="203" t="str">
        <f t="shared" si="12"/>
        <v/>
      </c>
      <c r="BP82" s="204" t="str">
        <f t="shared" si="13"/>
        <v/>
      </c>
      <c r="BQ82" s="204" t="str">
        <f t="shared" si="14"/>
        <v/>
      </c>
      <c r="BR82" s="53"/>
    </row>
    <row r="83" spans="3:70" s="205" customFormat="1" ht="16.5" customHeight="1" x14ac:dyDescent="0.25">
      <c r="C83" s="54"/>
      <c r="D83" s="201"/>
      <c r="E83" s="209" t="s">
        <v>175</v>
      </c>
      <c r="F83" s="209">
        <v>227276</v>
      </c>
      <c r="G83" s="210" t="s">
        <v>212</v>
      </c>
      <c r="H83" s="208" t="s">
        <v>213</v>
      </c>
      <c r="I83" s="208" t="s">
        <v>64</v>
      </c>
      <c r="J83" s="208" t="s">
        <v>59</v>
      </c>
      <c r="K83" s="208">
        <v>34772</v>
      </c>
      <c r="L83" s="50"/>
      <c r="M83" s="52"/>
      <c r="N83" s="51"/>
      <c r="O83" s="51"/>
      <c r="P83" s="51"/>
      <c r="Q83" s="51"/>
      <c r="R83" s="51"/>
      <c r="S83" s="51"/>
      <c r="T83" s="51"/>
      <c r="U83" s="51"/>
      <c r="V83" s="51"/>
      <c r="W83" s="2"/>
      <c r="X83" s="51"/>
      <c r="Y83" s="51"/>
      <c r="Z83" s="202" t="str">
        <f t="shared" si="3"/>
        <v/>
      </c>
      <c r="AA83" s="203" t="str">
        <f t="shared" si="4"/>
        <v/>
      </c>
      <c r="AB83" s="204" t="str">
        <f t="shared" si="5"/>
        <v/>
      </c>
      <c r="AC83" s="204" t="str">
        <f t="shared" si="6"/>
        <v/>
      </c>
      <c r="AD83" s="53"/>
      <c r="AF83" s="50"/>
      <c r="AG83" s="52"/>
      <c r="AH83" s="51"/>
      <c r="AI83" s="51"/>
      <c r="AJ83" s="51"/>
      <c r="AK83" s="51"/>
      <c r="AL83" s="51"/>
      <c r="AM83" s="51"/>
      <c r="AN83" s="51"/>
      <c r="AO83" s="51"/>
      <c r="AP83" s="51"/>
      <c r="AQ83" s="2"/>
      <c r="AR83" s="51"/>
      <c r="AS83" s="51"/>
      <c r="AT83" s="202" t="str">
        <f t="shared" si="7"/>
        <v/>
      </c>
      <c r="AU83" s="203" t="str">
        <f t="shared" si="8"/>
        <v/>
      </c>
      <c r="AV83" s="204" t="str">
        <f t="shared" si="9"/>
        <v/>
      </c>
      <c r="AW83" s="204" t="str">
        <f t="shared" si="10"/>
        <v/>
      </c>
      <c r="AX83" s="53"/>
      <c r="AZ83" s="50"/>
      <c r="BA83" s="52"/>
      <c r="BB83" s="51"/>
      <c r="BC83" s="51"/>
      <c r="BD83" s="51"/>
      <c r="BE83" s="51"/>
      <c r="BF83" s="51"/>
      <c r="BG83" s="51"/>
      <c r="BH83" s="51"/>
      <c r="BI83" s="51"/>
      <c r="BJ83" s="51"/>
      <c r="BK83" s="2"/>
      <c r="BL83" s="51"/>
      <c r="BM83" s="51"/>
      <c r="BN83" s="202" t="str">
        <f t="shared" si="11"/>
        <v/>
      </c>
      <c r="BO83" s="203" t="str">
        <f t="shared" si="12"/>
        <v/>
      </c>
      <c r="BP83" s="204" t="str">
        <f t="shared" si="13"/>
        <v/>
      </c>
      <c r="BQ83" s="204" t="str">
        <f t="shared" si="14"/>
        <v/>
      </c>
      <c r="BR83" s="53"/>
    </row>
    <row r="84" spans="3:70" s="205" customFormat="1" ht="16.5" customHeight="1" x14ac:dyDescent="0.25">
      <c r="C84" s="54"/>
      <c r="D84" s="201"/>
      <c r="E84" s="209" t="s">
        <v>175</v>
      </c>
      <c r="F84" s="209">
        <v>17035539</v>
      </c>
      <c r="G84" s="210" t="s">
        <v>214</v>
      </c>
      <c r="H84" s="208" t="s">
        <v>215</v>
      </c>
      <c r="I84" s="208" t="s">
        <v>82</v>
      </c>
      <c r="J84" s="208" t="s">
        <v>59</v>
      </c>
      <c r="K84" s="208">
        <v>34771</v>
      </c>
      <c r="L84" s="136"/>
      <c r="M84" s="50"/>
      <c r="N84" s="51"/>
      <c r="O84" s="51"/>
      <c r="P84" s="51"/>
      <c r="Q84" s="51"/>
      <c r="R84" s="51"/>
      <c r="S84" s="51"/>
      <c r="T84" s="51"/>
      <c r="U84" s="51"/>
      <c r="V84" s="51"/>
      <c r="W84" s="2"/>
      <c r="X84" s="51"/>
      <c r="Y84" s="51"/>
      <c r="Z84" s="202" t="str">
        <f t="shared" si="3"/>
        <v/>
      </c>
      <c r="AA84" s="203" t="str">
        <f t="shared" si="4"/>
        <v/>
      </c>
      <c r="AB84" s="204" t="str">
        <f t="shared" si="5"/>
        <v/>
      </c>
      <c r="AC84" s="204" t="str">
        <f t="shared" si="6"/>
        <v/>
      </c>
      <c r="AD84" s="53"/>
      <c r="AF84" s="136"/>
      <c r="AG84" s="50"/>
      <c r="AH84" s="51"/>
      <c r="AI84" s="51"/>
      <c r="AJ84" s="51"/>
      <c r="AK84" s="51"/>
      <c r="AL84" s="51"/>
      <c r="AM84" s="51"/>
      <c r="AN84" s="51"/>
      <c r="AO84" s="51"/>
      <c r="AP84" s="51"/>
      <c r="AQ84" s="2"/>
      <c r="AR84" s="51"/>
      <c r="AS84" s="51"/>
      <c r="AT84" s="202" t="str">
        <f t="shared" si="7"/>
        <v/>
      </c>
      <c r="AU84" s="203" t="str">
        <f t="shared" si="8"/>
        <v/>
      </c>
      <c r="AV84" s="204" t="str">
        <f t="shared" si="9"/>
        <v/>
      </c>
      <c r="AW84" s="204" t="str">
        <f t="shared" si="10"/>
        <v/>
      </c>
      <c r="AX84" s="53"/>
      <c r="AZ84" s="136"/>
      <c r="BA84" s="50"/>
      <c r="BB84" s="51"/>
      <c r="BC84" s="51"/>
      <c r="BD84" s="51"/>
      <c r="BE84" s="51"/>
      <c r="BF84" s="51"/>
      <c r="BG84" s="51"/>
      <c r="BH84" s="51"/>
      <c r="BI84" s="51"/>
      <c r="BJ84" s="51"/>
      <c r="BK84" s="2"/>
      <c r="BL84" s="51"/>
      <c r="BM84" s="51"/>
      <c r="BN84" s="202" t="str">
        <f t="shared" si="11"/>
        <v/>
      </c>
      <c r="BO84" s="203" t="str">
        <f t="shared" si="12"/>
        <v/>
      </c>
      <c r="BP84" s="204" t="str">
        <f t="shared" si="13"/>
        <v/>
      </c>
      <c r="BQ84" s="204" t="str">
        <f t="shared" si="14"/>
        <v/>
      </c>
      <c r="BR84" s="53"/>
    </row>
    <row r="85" spans="3:70" ht="16.5" customHeight="1" x14ac:dyDescent="0.25">
      <c r="C85" s="54"/>
      <c r="D85" s="201"/>
      <c r="E85" s="209" t="s">
        <v>175</v>
      </c>
      <c r="F85" s="209">
        <v>17035538</v>
      </c>
      <c r="G85" s="210" t="s">
        <v>216</v>
      </c>
      <c r="H85" s="208" t="s">
        <v>217</v>
      </c>
      <c r="I85" s="208" t="s">
        <v>58</v>
      </c>
      <c r="J85" s="208" t="s">
        <v>59</v>
      </c>
      <c r="K85" s="208">
        <v>34746</v>
      </c>
      <c r="L85" s="50"/>
      <c r="M85" s="52"/>
      <c r="N85" s="51"/>
      <c r="O85" s="51"/>
      <c r="P85" s="51"/>
      <c r="Q85" s="51"/>
      <c r="R85" s="51"/>
      <c r="S85" s="51"/>
      <c r="T85" s="51"/>
      <c r="U85" s="51"/>
      <c r="V85" s="51"/>
      <c r="W85" s="2"/>
      <c r="X85" s="51"/>
      <c r="Y85" s="51"/>
      <c r="Z85" s="202" t="str">
        <f t="shared" si="3"/>
        <v/>
      </c>
      <c r="AA85" s="203" t="str">
        <f t="shared" si="4"/>
        <v/>
      </c>
      <c r="AB85" s="204" t="str">
        <f t="shared" si="5"/>
        <v/>
      </c>
      <c r="AC85" s="204" t="str">
        <f t="shared" si="6"/>
        <v/>
      </c>
      <c r="AD85" s="53"/>
      <c r="AF85" s="50"/>
      <c r="AG85" s="52"/>
      <c r="AH85" s="51"/>
      <c r="AI85" s="51"/>
      <c r="AJ85" s="51"/>
      <c r="AK85" s="51"/>
      <c r="AL85" s="51"/>
      <c r="AM85" s="51"/>
      <c r="AN85" s="51"/>
      <c r="AO85" s="51"/>
      <c r="AP85" s="51"/>
      <c r="AQ85" s="2"/>
      <c r="AR85" s="51"/>
      <c r="AS85" s="51"/>
      <c r="AT85" s="202" t="str">
        <f t="shared" si="7"/>
        <v/>
      </c>
      <c r="AU85" s="203" t="str">
        <f t="shared" si="8"/>
        <v/>
      </c>
      <c r="AV85" s="204" t="str">
        <f t="shared" si="9"/>
        <v/>
      </c>
      <c r="AW85" s="204" t="str">
        <f t="shared" si="10"/>
        <v/>
      </c>
      <c r="AX85" s="53"/>
      <c r="AZ85" s="50"/>
      <c r="BA85" s="52"/>
      <c r="BB85" s="51"/>
      <c r="BC85" s="51"/>
      <c r="BD85" s="51"/>
      <c r="BE85" s="51"/>
      <c r="BF85" s="51"/>
      <c r="BG85" s="51"/>
      <c r="BH85" s="51"/>
      <c r="BI85" s="51"/>
      <c r="BJ85" s="51"/>
      <c r="BK85" s="2"/>
      <c r="BL85" s="51"/>
      <c r="BM85" s="51"/>
      <c r="BN85" s="202" t="str">
        <f t="shared" si="11"/>
        <v/>
      </c>
      <c r="BO85" s="203" t="str">
        <f t="shared" si="12"/>
        <v/>
      </c>
      <c r="BP85" s="204" t="str">
        <f t="shared" si="13"/>
        <v/>
      </c>
      <c r="BQ85" s="204" t="str">
        <f t="shared" si="14"/>
        <v/>
      </c>
      <c r="BR85" s="53"/>
    </row>
    <row r="86" spans="3:70" ht="16.5" customHeight="1" x14ac:dyDescent="0.25">
      <c r="C86" s="54"/>
      <c r="D86" s="201"/>
      <c r="E86" s="207" t="s">
        <v>158</v>
      </c>
      <c r="F86" s="207">
        <v>38752</v>
      </c>
      <c r="G86" s="208" t="s">
        <v>159</v>
      </c>
      <c r="H86" s="208" t="s">
        <v>160</v>
      </c>
      <c r="I86" s="208" t="s">
        <v>58</v>
      </c>
      <c r="J86" s="208" t="s">
        <v>59</v>
      </c>
      <c r="K86" s="208">
        <v>34746</v>
      </c>
      <c r="L86" s="50"/>
      <c r="M86" s="52"/>
      <c r="N86" s="51"/>
      <c r="O86" s="51"/>
      <c r="P86" s="51"/>
      <c r="Q86" s="51"/>
      <c r="R86" s="51"/>
      <c r="S86" s="51"/>
      <c r="T86" s="51"/>
      <c r="U86" s="51"/>
      <c r="V86" s="51"/>
      <c r="W86" s="2"/>
      <c r="X86" s="51"/>
      <c r="Y86" s="51"/>
      <c r="Z86" s="202" t="str">
        <f t="shared" si="3"/>
        <v/>
      </c>
      <c r="AA86" s="203" t="str">
        <f t="shared" si="4"/>
        <v/>
      </c>
      <c r="AB86" s="204" t="str">
        <f t="shared" si="5"/>
        <v/>
      </c>
      <c r="AC86" s="204" t="str">
        <f t="shared" si="6"/>
        <v/>
      </c>
      <c r="AD86" s="53"/>
      <c r="AF86" s="50"/>
      <c r="AG86" s="52"/>
      <c r="AH86" s="51"/>
      <c r="AI86" s="51"/>
      <c r="AJ86" s="51"/>
      <c r="AK86" s="51"/>
      <c r="AL86" s="51"/>
      <c r="AM86" s="51"/>
      <c r="AN86" s="51"/>
      <c r="AO86" s="51"/>
      <c r="AP86" s="51"/>
      <c r="AQ86" s="2"/>
      <c r="AR86" s="51"/>
      <c r="AS86" s="51"/>
      <c r="AT86" s="202" t="str">
        <f t="shared" si="7"/>
        <v/>
      </c>
      <c r="AU86" s="203" t="str">
        <f t="shared" si="8"/>
        <v/>
      </c>
      <c r="AV86" s="204" t="str">
        <f t="shared" si="9"/>
        <v/>
      </c>
      <c r="AW86" s="204" t="str">
        <f t="shared" si="10"/>
        <v/>
      </c>
      <c r="AX86" s="53"/>
      <c r="AZ86" s="50"/>
      <c r="BA86" s="52"/>
      <c r="BB86" s="51"/>
      <c r="BC86" s="51"/>
      <c r="BD86" s="51"/>
      <c r="BE86" s="51"/>
      <c r="BF86" s="51"/>
      <c r="BG86" s="51"/>
      <c r="BH86" s="51"/>
      <c r="BI86" s="51"/>
      <c r="BJ86" s="51"/>
      <c r="BK86" s="2"/>
      <c r="BL86" s="51"/>
      <c r="BM86" s="51"/>
      <c r="BN86" s="202" t="str">
        <f t="shared" si="11"/>
        <v/>
      </c>
      <c r="BO86" s="203" t="str">
        <f t="shared" si="12"/>
        <v/>
      </c>
      <c r="BP86" s="204" t="str">
        <f t="shared" si="13"/>
        <v/>
      </c>
      <c r="BQ86" s="204" t="str">
        <f t="shared" si="14"/>
        <v/>
      </c>
      <c r="BR86" s="53"/>
    </row>
    <row r="87" spans="3:70" ht="16.5" customHeight="1" x14ac:dyDescent="0.25">
      <c r="C87" s="54"/>
      <c r="D87" s="201"/>
      <c r="E87" s="207" t="s">
        <v>158</v>
      </c>
      <c r="F87" s="207">
        <v>38743</v>
      </c>
      <c r="G87" s="208" t="s">
        <v>161</v>
      </c>
      <c r="H87" s="208" t="s">
        <v>162</v>
      </c>
      <c r="I87" s="208" t="s">
        <v>58</v>
      </c>
      <c r="J87" s="208" t="s">
        <v>59</v>
      </c>
      <c r="K87" s="208">
        <v>34743</v>
      </c>
      <c r="L87" s="50"/>
      <c r="M87" s="52"/>
      <c r="N87" s="51"/>
      <c r="O87" s="51"/>
      <c r="P87" s="51"/>
      <c r="Q87" s="51"/>
      <c r="R87" s="51"/>
      <c r="S87" s="51"/>
      <c r="T87" s="51"/>
      <c r="U87" s="51"/>
      <c r="V87" s="51"/>
      <c r="W87" s="2"/>
      <c r="X87" s="51"/>
      <c r="Y87" s="51"/>
      <c r="Z87" s="202" t="str">
        <f t="shared" ref="Z87:Z97" si="15">IF((X87+Y87)=0,"",X87-Y87)</f>
        <v/>
      </c>
      <c r="AA87" s="203" t="str">
        <f t="shared" ref="AA87:AA97" si="16">IF(SUM(L87:X87)=0,"",(AVERAGE(L87:R87)*60)+V87+W87+X87)</f>
        <v/>
      </c>
      <c r="AB87" s="204" t="str">
        <f t="shared" ref="AB87:AB97" si="17">IF(AA87="","",W87+Y87)</f>
        <v/>
      </c>
      <c r="AC87" s="204" t="str">
        <f t="shared" ref="AC87:AC97" si="18">IF(AA87="","",AA87-AB87)</f>
        <v/>
      </c>
      <c r="AD87" s="53"/>
      <c r="AF87" s="50"/>
      <c r="AG87" s="52"/>
      <c r="AH87" s="51"/>
      <c r="AI87" s="51"/>
      <c r="AJ87" s="51"/>
      <c r="AK87" s="51"/>
      <c r="AL87" s="51"/>
      <c r="AM87" s="51"/>
      <c r="AN87" s="51"/>
      <c r="AO87" s="51"/>
      <c r="AP87" s="51"/>
      <c r="AQ87" s="2"/>
      <c r="AR87" s="51"/>
      <c r="AS87" s="51"/>
      <c r="AT87" s="202" t="str">
        <f t="shared" ref="AT87:AT97" si="19">IF((AR87+AS87)=0,"",AR87-AS87)</f>
        <v/>
      </c>
      <c r="AU87" s="203" t="str">
        <f t="shared" ref="AU87:AU97" si="20">IF(SUM(AF87:AR87)=0,"",(AVERAGE(AF87:AL87)*60)+AP87+AQ87+AR87)</f>
        <v/>
      </c>
      <c r="AV87" s="204" t="str">
        <f t="shared" ref="AV87:AV97" si="21">IF(AU87="","",AQ87+AS87)</f>
        <v/>
      </c>
      <c r="AW87" s="204" t="str">
        <f t="shared" ref="AW87:AW97" si="22">IF(AU87="","",AU87-AV87)</f>
        <v/>
      </c>
      <c r="AX87" s="53"/>
      <c r="AZ87" s="50"/>
      <c r="BA87" s="52"/>
      <c r="BB87" s="51"/>
      <c r="BC87" s="51"/>
      <c r="BD87" s="51"/>
      <c r="BE87" s="51"/>
      <c r="BF87" s="51"/>
      <c r="BG87" s="51"/>
      <c r="BH87" s="51"/>
      <c r="BI87" s="51"/>
      <c r="BJ87" s="51"/>
      <c r="BK87" s="2"/>
      <c r="BL87" s="51"/>
      <c r="BM87" s="51"/>
      <c r="BN87" s="202" t="str">
        <f t="shared" ref="BN87:BN97" si="23">IF((BL87+BM87)=0,"",BL87-BM87)</f>
        <v/>
      </c>
      <c r="BO87" s="203" t="str">
        <f t="shared" ref="BO87:BO97" si="24">IF(SUM(AZ87:BL87)=0,"",(AVERAGE(AZ87:BF87)*60)+BJ87+BK87+BL87)</f>
        <v/>
      </c>
      <c r="BP87" s="204" t="str">
        <f t="shared" ref="BP87:BP97" si="25">IF(BO87="","",BK87+BM87)</f>
        <v/>
      </c>
      <c r="BQ87" s="204" t="str">
        <f t="shared" ref="BQ87:BQ97" si="26">IF(BO87="","",BO87-BP87)</f>
        <v/>
      </c>
      <c r="BR87" s="53"/>
    </row>
    <row r="88" spans="3:70" ht="16.5" customHeight="1" x14ac:dyDescent="0.25">
      <c r="C88" s="54"/>
      <c r="D88" s="201"/>
      <c r="E88" s="207" t="s">
        <v>158</v>
      </c>
      <c r="F88" s="207">
        <v>38746</v>
      </c>
      <c r="G88" s="208" t="s">
        <v>163</v>
      </c>
      <c r="H88" s="208" t="s">
        <v>164</v>
      </c>
      <c r="I88" s="208" t="s">
        <v>58</v>
      </c>
      <c r="J88" s="208" t="s">
        <v>59</v>
      </c>
      <c r="K88" s="208">
        <v>34744</v>
      </c>
      <c r="L88" s="136" t="s">
        <v>284</v>
      </c>
      <c r="M88" s="50"/>
      <c r="N88" s="51"/>
      <c r="O88" s="51"/>
      <c r="P88" s="51"/>
      <c r="Q88" s="51"/>
      <c r="R88" s="51"/>
      <c r="S88" s="51"/>
      <c r="T88" s="51"/>
      <c r="U88" s="51"/>
      <c r="V88" s="51"/>
      <c r="W88" s="2"/>
      <c r="X88" s="51"/>
      <c r="Y88" s="51"/>
      <c r="Z88" s="202" t="str">
        <f t="shared" si="15"/>
        <v/>
      </c>
      <c r="AA88" s="203" t="str">
        <f t="shared" si="16"/>
        <v/>
      </c>
      <c r="AB88" s="204" t="str">
        <f t="shared" si="17"/>
        <v/>
      </c>
      <c r="AC88" s="204" t="str">
        <f t="shared" si="18"/>
        <v/>
      </c>
      <c r="AD88" s="53"/>
      <c r="AF88" s="136"/>
      <c r="AG88" s="50"/>
      <c r="AH88" s="51"/>
      <c r="AI88" s="51"/>
      <c r="AJ88" s="51"/>
      <c r="AK88" s="51"/>
      <c r="AL88" s="51"/>
      <c r="AM88" s="51"/>
      <c r="AN88" s="51"/>
      <c r="AO88" s="51"/>
      <c r="AP88" s="51"/>
      <c r="AQ88" s="2"/>
      <c r="AR88" s="51"/>
      <c r="AS88" s="51"/>
      <c r="AT88" s="202" t="str">
        <f t="shared" si="19"/>
        <v/>
      </c>
      <c r="AU88" s="203" t="str">
        <f t="shared" si="20"/>
        <v/>
      </c>
      <c r="AV88" s="204" t="str">
        <f t="shared" si="21"/>
        <v/>
      </c>
      <c r="AW88" s="204" t="str">
        <f t="shared" si="22"/>
        <v/>
      </c>
      <c r="AX88" s="53"/>
      <c r="AZ88" s="136"/>
      <c r="BA88" s="50"/>
      <c r="BB88" s="51"/>
      <c r="BC88" s="51"/>
      <c r="BD88" s="51"/>
      <c r="BE88" s="51"/>
      <c r="BF88" s="51"/>
      <c r="BG88" s="51"/>
      <c r="BH88" s="51"/>
      <c r="BI88" s="51"/>
      <c r="BJ88" s="51"/>
      <c r="BK88" s="2"/>
      <c r="BL88" s="51"/>
      <c r="BM88" s="51"/>
      <c r="BN88" s="202" t="str">
        <f t="shared" si="23"/>
        <v/>
      </c>
      <c r="BO88" s="203" t="str">
        <f t="shared" si="24"/>
        <v/>
      </c>
      <c r="BP88" s="204" t="str">
        <f t="shared" si="25"/>
        <v/>
      </c>
      <c r="BQ88" s="204" t="str">
        <f t="shared" si="26"/>
        <v/>
      </c>
      <c r="BR88" s="53"/>
    </row>
    <row r="89" spans="3:70" ht="16.5" customHeight="1" x14ac:dyDescent="0.25">
      <c r="C89" s="54"/>
      <c r="D89" s="201"/>
      <c r="E89" s="207" t="s">
        <v>158</v>
      </c>
      <c r="F89" s="207">
        <v>38777</v>
      </c>
      <c r="G89" s="208" t="s">
        <v>165</v>
      </c>
      <c r="H89" s="208" t="s">
        <v>166</v>
      </c>
      <c r="I89" s="208" t="s">
        <v>82</v>
      </c>
      <c r="J89" s="208" t="s">
        <v>59</v>
      </c>
      <c r="K89" s="208">
        <v>34769</v>
      </c>
      <c r="L89" s="50"/>
      <c r="M89" s="52"/>
      <c r="N89" s="51"/>
      <c r="O89" s="51"/>
      <c r="P89" s="51"/>
      <c r="Q89" s="51"/>
      <c r="R89" s="51"/>
      <c r="S89" s="51"/>
      <c r="T89" s="51"/>
      <c r="U89" s="51"/>
      <c r="V89" s="51"/>
      <c r="W89" s="2"/>
      <c r="X89" s="51"/>
      <c r="Y89" s="51"/>
      <c r="Z89" s="202" t="str">
        <f t="shared" si="15"/>
        <v/>
      </c>
      <c r="AA89" s="203" t="str">
        <f t="shared" si="16"/>
        <v/>
      </c>
      <c r="AB89" s="204" t="str">
        <f t="shared" si="17"/>
        <v/>
      </c>
      <c r="AC89" s="204" t="str">
        <f t="shared" si="18"/>
        <v/>
      </c>
      <c r="AD89" s="53"/>
      <c r="AF89" s="50"/>
      <c r="AG89" s="52"/>
      <c r="AH89" s="51"/>
      <c r="AI89" s="51"/>
      <c r="AJ89" s="51"/>
      <c r="AK89" s="51"/>
      <c r="AL89" s="51"/>
      <c r="AM89" s="51"/>
      <c r="AN89" s="51"/>
      <c r="AO89" s="51"/>
      <c r="AP89" s="51"/>
      <c r="AQ89" s="2"/>
      <c r="AR89" s="51"/>
      <c r="AS89" s="51"/>
      <c r="AT89" s="202" t="str">
        <f t="shared" si="19"/>
        <v/>
      </c>
      <c r="AU89" s="203" t="str">
        <f t="shared" si="20"/>
        <v/>
      </c>
      <c r="AV89" s="204" t="str">
        <f t="shared" si="21"/>
        <v/>
      </c>
      <c r="AW89" s="204" t="str">
        <f t="shared" si="22"/>
        <v/>
      </c>
      <c r="AX89" s="53"/>
      <c r="AZ89" s="50"/>
      <c r="BA89" s="52"/>
      <c r="BB89" s="51"/>
      <c r="BC89" s="51"/>
      <c r="BD89" s="51"/>
      <c r="BE89" s="51"/>
      <c r="BF89" s="51"/>
      <c r="BG89" s="51"/>
      <c r="BH89" s="51"/>
      <c r="BI89" s="51"/>
      <c r="BJ89" s="51"/>
      <c r="BK89" s="2"/>
      <c r="BL89" s="51"/>
      <c r="BM89" s="51"/>
      <c r="BN89" s="202" t="str">
        <f t="shared" si="23"/>
        <v/>
      </c>
      <c r="BO89" s="203" t="str">
        <f t="shared" si="24"/>
        <v/>
      </c>
      <c r="BP89" s="204" t="str">
        <f t="shared" si="25"/>
        <v/>
      </c>
      <c r="BQ89" s="204" t="str">
        <f t="shared" si="26"/>
        <v/>
      </c>
      <c r="BR89" s="53"/>
    </row>
    <row r="90" spans="3:70" ht="16.5" customHeight="1" x14ac:dyDescent="0.25">
      <c r="C90" s="54"/>
      <c r="D90" s="201"/>
      <c r="E90" s="207" t="s">
        <v>158</v>
      </c>
      <c r="F90" s="207">
        <v>205214</v>
      </c>
      <c r="G90" s="208" t="s">
        <v>167</v>
      </c>
      <c r="H90" s="208" t="s">
        <v>168</v>
      </c>
      <c r="I90" s="208" t="s">
        <v>82</v>
      </c>
      <c r="J90" s="208" t="s">
        <v>59</v>
      </c>
      <c r="K90" s="208">
        <v>34771</v>
      </c>
      <c r="L90" s="50"/>
      <c r="M90" s="52"/>
      <c r="N90" s="51"/>
      <c r="O90" s="51"/>
      <c r="P90" s="51"/>
      <c r="Q90" s="51"/>
      <c r="R90" s="51"/>
      <c r="S90" s="51"/>
      <c r="T90" s="51"/>
      <c r="U90" s="51"/>
      <c r="V90" s="51"/>
      <c r="W90" s="2"/>
      <c r="X90" s="51"/>
      <c r="Y90" s="51"/>
      <c r="Z90" s="202" t="str">
        <f t="shared" si="15"/>
        <v/>
      </c>
      <c r="AA90" s="203" t="str">
        <f t="shared" si="16"/>
        <v/>
      </c>
      <c r="AB90" s="204" t="str">
        <f t="shared" si="17"/>
        <v/>
      </c>
      <c r="AC90" s="204" t="str">
        <f t="shared" si="18"/>
        <v/>
      </c>
      <c r="AD90" s="53"/>
      <c r="AF90" s="50"/>
      <c r="AG90" s="52"/>
      <c r="AH90" s="51"/>
      <c r="AI90" s="51"/>
      <c r="AJ90" s="51"/>
      <c r="AK90" s="51"/>
      <c r="AL90" s="51"/>
      <c r="AM90" s="51"/>
      <c r="AN90" s="51"/>
      <c r="AO90" s="51"/>
      <c r="AP90" s="51"/>
      <c r="AQ90" s="2"/>
      <c r="AR90" s="51"/>
      <c r="AS90" s="51"/>
      <c r="AT90" s="202" t="str">
        <f t="shared" si="19"/>
        <v/>
      </c>
      <c r="AU90" s="203" t="str">
        <f t="shared" si="20"/>
        <v/>
      </c>
      <c r="AV90" s="204" t="str">
        <f t="shared" si="21"/>
        <v/>
      </c>
      <c r="AW90" s="204" t="str">
        <f t="shared" si="22"/>
        <v/>
      </c>
      <c r="AX90" s="53"/>
      <c r="AZ90" s="50"/>
      <c r="BA90" s="52"/>
      <c r="BB90" s="51"/>
      <c r="BC90" s="51"/>
      <c r="BD90" s="51"/>
      <c r="BE90" s="51"/>
      <c r="BF90" s="51"/>
      <c r="BG90" s="51"/>
      <c r="BH90" s="51"/>
      <c r="BI90" s="51"/>
      <c r="BJ90" s="51"/>
      <c r="BK90" s="2"/>
      <c r="BL90" s="51"/>
      <c r="BM90" s="51"/>
      <c r="BN90" s="202" t="str">
        <f t="shared" si="23"/>
        <v/>
      </c>
      <c r="BO90" s="203" t="str">
        <f t="shared" si="24"/>
        <v/>
      </c>
      <c r="BP90" s="204" t="str">
        <f t="shared" si="25"/>
        <v/>
      </c>
      <c r="BQ90" s="204" t="str">
        <f t="shared" si="26"/>
        <v/>
      </c>
      <c r="BR90" s="53"/>
    </row>
    <row r="91" spans="3:70" ht="16.5" customHeight="1" x14ac:dyDescent="0.25">
      <c r="C91" s="54"/>
      <c r="D91" s="201"/>
      <c r="E91" s="207" t="s">
        <v>158</v>
      </c>
      <c r="F91" s="207">
        <v>38751</v>
      </c>
      <c r="G91" s="208" t="s">
        <v>169</v>
      </c>
      <c r="H91" s="208" t="s">
        <v>170</v>
      </c>
      <c r="I91" s="208" t="s">
        <v>58</v>
      </c>
      <c r="J91" s="208" t="s">
        <v>59</v>
      </c>
      <c r="K91" s="208">
        <v>34744</v>
      </c>
      <c r="L91" s="50"/>
      <c r="M91" s="52"/>
      <c r="N91" s="51"/>
      <c r="O91" s="51"/>
      <c r="P91" s="51"/>
      <c r="Q91" s="51"/>
      <c r="R91" s="51"/>
      <c r="S91" s="51"/>
      <c r="T91" s="51"/>
      <c r="U91" s="51"/>
      <c r="V91" s="51"/>
      <c r="W91" s="2"/>
      <c r="X91" s="51"/>
      <c r="Y91" s="51"/>
      <c r="Z91" s="202" t="str">
        <f t="shared" si="15"/>
        <v/>
      </c>
      <c r="AA91" s="203" t="str">
        <f t="shared" si="16"/>
        <v/>
      </c>
      <c r="AB91" s="204" t="str">
        <f t="shared" si="17"/>
        <v/>
      </c>
      <c r="AC91" s="204" t="str">
        <f t="shared" si="18"/>
        <v/>
      </c>
      <c r="AD91" s="53"/>
      <c r="AF91" s="50"/>
      <c r="AG91" s="52"/>
      <c r="AH91" s="51"/>
      <c r="AI91" s="51"/>
      <c r="AJ91" s="51"/>
      <c r="AK91" s="51"/>
      <c r="AL91" s="51"/>
      <c r="AM91" s="51"/>
      <c r="AN91" s="51"/>
      <c r="AO91" s="51"/>
      <c r="AP91" s="51"/>
      <c r="AQ91" s="2"/>
      <c r="AR91" s="51"/>
      <c r="AS91" s="51"/>
      <c r="AT91" s="202" t="str">
        <f t="shared" si="19"/>
        <v/>
      </c>
      <c r="AU91" s="203" t="str">
        <f t="shared" si="20"/>
        <v/>
      </c>
      <c r="AV91" s="204" t="str">
        <f t="shared" si="21"/>
        <v/>
      </c>
      <c r="AW91" s="204" t="str">
        <f t="shared" si="22"/>
        <v/>
      </c>
      <c r="AX91" s="53"/>
      <c r="AZ91" s="50"/>
      <c r="BA91" s="52"/>
      <c r="BB91" s="51"/>
      <c r="BC91" s="51"/>
      <c r="BD91" s="51"/>
      <c r="BE91" s="51"/>
      <c r="BF91" s="51"/>
      <c r="BG91" s="51"/>
      <c r="BH91" s="51"/>
      <c r="BI91" s="51"/>
      <c r="BJ91" s="51"/>
      <c r="BK91" s="2"/>
      <c r="BL91" s="51"/>
      <c r="BM91" s="51"/>
      <c r="BN91" s="202" t="str">
        <f t="shared" si="23"/>
        <v/>
      </c>
      <c r="BO91" s="203" t="str">
        <f t="shared" si="24"/>
        <v/>
      </c>
      <c r="BP91" s="204" t="str">
        <f t="shared" si="25"/>
        <v/>
      </c>
      <c r="BQ91" s="204" t="str">
        <f t="shared" si="26"/>
        <v/>
      </c>
      <c r="BR91" s="53"/>
    </row>
    <row r="92" spans="3:70" ht="16.5" customHeight="1" x14ac:dyDescent="0.25">
      <c r="C92" s="54"/>
      <c r="D92" s="201"/>
      <c r="E92" s="207" t="s">
        <v>158</v>
      </c>
      <c r="F92" s="207">
        <v>38731</v>
      </c>
      <c r="G92" s="208" t="s">
        <v>171</v>
      </c>
      <c r="H92" s="208" t="s">
        <v>172</v>
      </c>
      <c r="I92" s="208" t="s">
        <v>58</v>
      </c>
      <c r="J92" s="208" t="s">
        <v>59</v>
      </c>
      <c r="K92" s="208">
        <v>34741</v>
      </c>
      <c r="L92" s="136"/>
      <c r="M92" s="50"/>
      <c r="N92" s="51"/>
      <c r="O92" s="51"/>
      <c r="P92" s="51"/>
      <c r="Q92" s="51"/>
      <c r="R92" s="51"/>
      <c r="S92" s="51"/>
      <c r="T92" s="51"/>
      <c r="U92" s="51"/>
      <c r="V92" s="51"/>
      <c r="W92" s="2"/>
      <c r="X92" s="51"/>
      <c r="Y92" s="51"/>
      <c r="Z92" s="202" t="str">
        <f t="shared" si="15"/>
        <v/>
      </c>
      <c r="AA92" s="203" t="str">
        <f t="shared" si="16"/>
        <v/>
      </c>
      <c r="AB92" s="204" t="str">
        <f t="shared" si="17"/>
        <v/>
      </c>
      <c r="AC92" s="204" t="str">
        <f t="shared" si="18"/>
        <v/>
      </c>
      <c r="AD92" s="53"/>
      <c r="AF92" s="136"/>
      <c r="AG92" s="50"/>
      <c r="AH92" s="51"/>
      <c r="AI92" s="51"/>
      <c r="AJ92" s="51"/>
      <c r="AK92" s="51"/>
      <c r="AL92" s="51"/>
      <c r="AM92" s="51"/>
      <c r="AN92" s="51"/>
      <c r="AO92" s="51"/>
      <c r="AP92" s="51"/>
      <c r="AQ92" s="2"/>
      <c r="AR92" s="51"/>
      <c r="AS92" s="51"/>
      <c r="AT92" s="202" t="str">
        <f t="shared" si="19"/>
        <v/>
      </c>
      <c r="AU92" s="203" t="str">
        <f t="shared" si="20"/>
        <v/>
      </c>
      <c r="AV92" s="204" t="str">
        <f t="shared" si="21"/>
        <v/>
      </c>
      <c r="AW92" s="204" t="str">
        <f t="shared" si="22"/>
        <v/>
      </c>
      <c r="AX92" s="53"/>
      <c r="AZ92" s="136"/>
      <c r="BA92" s="50"/>
      <c r="BB92" s="51"/>
      <c r="BC92" s="51"/>
      <c r="BD92" s="51"/>
      <c r="BE92" s="51"/>
      <c r="BF92" s="51"/>
      <c r="BG92" s="51"/>
      <c r="BH92" s="51"/>
      <c r="BI92" s="51"/>
      <c r="BJ92" s="51"/>
      <c r="BK92" s="2"/>
      <c r="BL92" s="51"/>
      <c r="BM92" s="51"/>
      <c r="BN92" s="202" t="str">
        <f t="shared" si="23"/>
        <v/>
      </c>
      <c r="BO92" s="203" t="str">
        <f t="shared" si="24"/>
        <v/>
      </c>
      <c r="BP92" s="204" t="str">
        <f t="shared" si="25"/>
        <v/>
      </c>
      <c r="BQ92" s="204" t="str">
        <f t="shared" si="26"/>
        <v/>
      </c>
      <c r="BR92" s="53"/>
    </row>
    <row r="93" spans="3:70" ht="16.5" customHeight="1" x14ac:dyDescent="0.25">
      <c r="C93" s="54"/>
      <c r="D93" s="201"/>
      <c r="E93" s="207" t="s">
        <v>158</v>
      </c>
      <c r="F93" s="207">
        <v>17019331</v>
      </c>
      <c r="G93" s="208" t="s">
        <v>173</v>
      </c>
      <c r="H93" s="208" t="s">
        <v>174</v>
      </c>
      <c r="I93" s="208" t="s">
        <v>73</v>
      </c>
      <c r="J93" s="208" t="s">
        <v>59</v>
      </c>
      <c r="K93" s="208">
        <v>34771</v>
      </c>
      <c r="L93" s="136"/>
      <c r="M93" s="50"/>
      <c r="N93" s="51"/>
      <c r="O93" s="51"/>
      <c r="P93" s="51"/>
      <c r="Q93" s="51"/>
      <c r="R93" s="51"/>
      <c r="S93" s="51"/>
      <c r="T93" s="51"/>
      <c r="U93" s="51"/>
      <c r="V93" s="51"/>
      <c r="W93" s="2"/>
      <c r="X93" s="51"/>
      <c r="Y93" s="51"/>
      <c r="Z93" s="202" t="str">
        <f t="shared" si="15"/>
        <v/>
      </c>
      <c r="AA93" s="203" t="str">
        <f t="shared" si="16"/>
        <v/>
      </c>
      <c r="AB93" s="204" t="str">
        <f t="shared" si="17"/>
        <v/>
      </c>
      <c r="AC93" s="204" t="str">
        <f t="shared" si="18"/>
        <v/>
      </c>
      <c r="AD93" s="53"/>
      <c r="AF93" s="136"/>
      <c r="AG93" s="50"/>
      <c r="AH93" s="51"/>
      <c r="AI93" s="51"/>
      <c r="AJ93" s="51"/>
      <c r="AK93" s="51"/>
      <c r="AL93" s="51"/>
      <c r="AM93" s="51"/>
      <c r="AN93" s="51"/>
      <c r="AO93" s="51"/>
      <c r="AP93" s="51"/>
      <c r="AQ93" s="2"/>
      <c r="AR93" s="51"/>
      <c r="AS93" s="51"/>
      <c r="AT93" s="202" t="str">
        <f t="shared" si="19"/>
        <v/>
      </c>
      <c r="AU93" s="203" t="str">
        <f t="shared" si="20"/>
        <v/>
      </c>
      <c r="AV93" s="204" t="str">
        <f t="shared" si="21"/>
        <v/>
      </c>
      <c r="AW93" s="204" t="str">
        <f t="shared" si="22"/>
        <v/>
      </c>
      <c r="AX93" s="53"/>
      <c r="AZ93" s="136"/>
      <c r="BA93" s="50"/>
      <c r="BB93" s="51"/>
      <c r="BC93" s="51"/>
      <c r="BD93" s="51"/>
      <c r="BE93" s="51"/>
      <c r="BF93" s="51"/>
      <c r="BG93" s="51"/>
      <c r="BH93" s="51"/>
      <c r="BI93" s="51"/>
      <c r="BJ93" s="51"/>
      <c r="BK93" s="2"/>
      <c r="BL93" s="51"/>
      <c r="BM93" s="51"/>
      <c r="BN93" s="202" t="str">
        <f t="shared" si="23"/>
        <v/>
      </c>
      <c r="BO93" s="203" t="str">
        <f t="shared" si="24"/>
        <v/>
      </c>
      <c r="BP93" s="204" t="str">
        <f t="shared" si="25"/>
        <v/>
      </c>
      <c r="BQ93" s="204" t="str">
        <f t="shared" si="26"/>
        <v/>
      </c>
      <c r="BR93" s="53"/>
    </row>
    <row r="94" spans="3:70" ht="16.5" customHeight="1" x14ac:dyDescent="0.25">
      <c r="C94" s="54"/>
      <c r="D94" s="201"/>
      <c r="E94" s="209" t="s">
        <v>158</v>
      </c>
      <c r="F94" s="209">
        <v>205215</v>
      </c>
      <c r="G94" s="210" t="s">
        <v>183</v>
      </c>
      <c r="H94" s="208" t="s">
        <v>184</v>
      </c>
      <c r="I94" s="208" t="s">
        <v>58</v>
      </c>
      <c r="J94" s="208" t="s">
        <v>59</v>
      </c>
      <c r="K94" s="208">
        <v>34758</v>
      </c>
      <c r="L94" s="50"/>
      <c r="M94" s="52"/>
      <c r="N94" s="51"/>
      <c r="O94" s="51"/>
      <c r="P94" s="51"/>
      <c r="Q94" s="51"/>
      <c r="R94" s="51"/>
      <c r="S94" s="51"/>
      <c r="T94" s="51"/>
      <c r="U94" s="51"/>
      <c r="V94" s="51"/>
      <c r="W94" s="2"/>
      <c r="X94" s="51"/>
      <c r="Y94" s="51"/>
      <c r="Z94" s="202" t="str">
        <f t="shared" si="15"/>
        <v/>
      </c>
      <c r="AA94" s="203" t="str">
        <f t="shared" si="16"/>
        <v/>
      </c>
      <c r="AB94" s="204" t="str">
        <f t="shared" si="17"/>
        <v/>
      </c>
      <c r="AC94" s="204" t="str">
        <f t="shared" si="18"/>
        <v/>
      </c>
      <c r="AD94" s="53"/>
      <c r="AF94" s="50"/>
      <c r="AG94" s="52"/>
      <c r="AH94" s="51"/>
      <c r="AI94" s="51"/>
      <c r="AJ94" s="51"/>
      <c r="AK94" s="51"/>
      <c r="AL94" s="51"/>
      <c r="AM94" s="51"/>
      <c r="AN94" s="51"/>
      <c r="AO94" s="51"/>
      <c r="AP94" s="51"/>
      <c r="AQ94" s="2"/>
      <c r="AR94" s="51"/>
      <c r="AS94" s="51"/>
      <c r="AT94" s="202" t="str">
        <f t="shared" si="19"/>
        <v/>
      </c>
      <c r="AU94" s="203" t="str">
        <f t="shared" si="20"/>
        <v/>
      </c>
      <c r="AV94" s="204" t="str">
        <f t="shared" si="21"/>
        <v/>
      </c>
      <c r="AW94" s="204" t="str">
        <f t="shared" si="22"/>
        <v/>
      </c>
      <c r="AX94" s="53"/>
      <c r="AZ94" s="50"/>
      <c r="BA94" s="52"/>
      <c r="BB94" s="51"/>
      <c r="BC94" s="51"/>
      <c r="BD94" s="51"/>
      <c r="BE94" s="51"/>
      <c r="BF94" s="51"/>
      <c r="BG94" s="51"/>
      <c r="BH94" s="51"/>
      <c r="BI94" s="51"/>
      <c r="BJ94" s="51"/>
      <c r="BK94" s="2"/>
      <c r="BL94" s="51"/>
      <c r="BM94" s="51"/>
      <c r="BN94" s="202" t="str">
        <f t="shared" si="23"/>
        <v/>
      </c>
      <c r="BO94" s="203" t="str">
        <f t="shared" si="24"/>
        <v/>
      </c>
      <c r="BP94" s="204" t="str">
        <f t="shared" si="25"/>
        <v/>
      </c>
      <c r="BQ94" s="204" t="str">
        <f t="shared" si="26"/>
        <v/>
      </c>
      <c r="BR94" s="53"/>
    </row>
    <row r="95" spans="3:70" ht="16.5" customHeight="1" x14ac:dyDescent="0.25">
      <c r="C95" s="54"/>
      <c r="D95" s="201"/>
      <c r="E95" s="209" t="s">
        <v>185</v>
      </c>
      <c r="F95" s="209">
        <v>17049907</v>
      </c>
      <c r="G95" s="210" t="s">
        <v>186</v>
      </c>
      <c r="H95" s="208" t="s">
        <v>187</v>
      </c>
      <c r="I95" s="208" t="s">
        <v>58</v>
      </c>
      <c r="J95" s="208" t="s">
        <v>59</v>
      </c>
      <c r="K95" s="208">
        <v>34744</v>
      </c>
      <c r="L95" s="50"/>
      <c r="M95" s="51"/>
      <c r="N95" s="51"/>
      <c r="O95" s="51"/>
      <c r="P95" s="51"/>
      <c r="Q95" s="51"/>
      <c r="R95" s="51"/>
      <c r="S95" s="51"/>
      <c r="T95" s="51"/>
      <c r="U95" s="51"/>
      <c r="V95" s="51"/>
      <c r="W95" s="2"/>
      <c r="X95" s="51"/>
      <c r="Y95" s="51"/>
      <c r="Z95" s="202" t="str">
        <f t="shared" si="15"/>
        <v/>
      </c>
      <c r="AA95" s="203" t="str">
        <f t="shared" si="16"/>
        <v/>
      </c>
      <c r="AB95" s="204" t="str">
        <f t="shared" si="17"/>
        <v/>
      </c>
      <c r="AC95" s="204" t="str">
        <f t="shared" si="18"/>
        <v/>
      </c>
      <c r="AD95" s="53"/>
      <c r="AF95" s="50"/>
      <c r="AG95" s="51"/>
      <c r="AH95" s="51"/>
      <c r="AI95" s="51"/>
      <c r="AJ95" s="51"/>
      <c r="AK95" s="51"/>
      <c r="AL95" s="51"/>
      <c r="AM95" s="51"/>
      <c r="AN95" s="51"/>
      <c r="AO95" s="51"/>
      <c r="AP95" s="51"/>
      <c r="AQ95" s="2"/>
      <c r="AR95" s="51"/>
      <c r="AS95" s="51"/>
      <c r="AT95" s="202" t="str">
        <f t="shared" si="19"/>
        <v/>
      </c>
      <c r="AU95" s="203" t="str">
        <f t="shared" si="20"/>
        <v/>
      </c>
      <c r="AV95" s="204" t="str">
        <f t="shared" si="21"/>
        <v/>
      </c>
      <c r="AW95" s="204" t="str">
        <f t="shared" si="22"/>
        <v/>
      </c>
      <c r="AX95" s="53"/>
      <c r="AZ95" s="50"/>
      <c r="BA95" s="51"/>
      <c r="BB95" s="51"/>
      <c r="BC95" s="51"/>
      <c r="BD95" s="51"/>
      <c r="BE95" s="51"/>
      <c r="BF95" s="51"/>
      <c r="BG95" s="51"/>
      <c r="BH95" s="51"/>
      <c r="BI95" s="51"/>
      <c r="BJ95" s="51"/>
      <c r="BK95" s="2"/>
      <c r="BL95" s="51"/>
      <c r="BM95" s="51"/>
      <c r="BN95" s="202" t="str">
        <f t="shared" si="23"/>
        <v/>
      </c>
      <c r="BO95" s="203" t="str">
        <f t="shared" si="24"/>
        <v/>
      </c>
      <c r="BP95" s="204" t="str">
        <f t="shared" si="25"/>
        <v/>
      </c>
      <c r="BQ95" s="204" t="str">
        <f t="shared" si="26"/>
        <v/>
      </c>
      <c r="BR95" s="53"/>
    </row>
    <row r="96" spans="3:70" ht="16.5" customHeight="1" x14ac:dyDescent="0.25">
      <c r="C96" s="54"/>
      <c r="D96" s="201"/>
      <c r="E96" s="209" t="s">
        <v>190</v>
      </c>
      <c r="F96" s="209">
        <v>17003764</v>
      </c>
      <c r="G96" s="210" t="s">
        <v>191</v>
      </c>
      <c r="H96" s="211" t="s">
        <v>192</v>
      </c>
      <c r="I96" s="208" t="s">
        <v>73</v>
      </c>
      <c r="J96" s="208" t="s">
        <v>59</v>
      </c>
      <c r="K96" s="208">
        <v>34769</v>
      </c>
      <c r="L96" s="50"/>
      <c r="M96" s="51"/>
      <c r="N96" s="51"/>
      <c r="O96" s="51"/>
      <c r="P96" s="51"/>
      <c r="Q96" s="51"/>
      <c r="R96" s="51"/>
      <c r="S96" s="51"/>
      <c r="T96" s="51"/>
      <c r="U96" s="51"/>
      <c r="V96" s="51"/>
      <c r="W96" s="2"/>
      <c r="X96" s="51"/>
      <c r="Y96" s="51"/>
      <c r="Z96" s="202" t="str">
        <f t="shared" si="15"/>
        <v/>
      </c>
      <c r="AA96" s="203" t="str">
        <f t="shared" si="16"/>
        <v/>
      </c>
      <c r="AB96" s="204" t="str">
        <f t="shared" si="17"/>
        <v/>
      </c>
      <c r="AC96" s="204" t="str">
        <f t="shared" si="18"/>
        <v/>
      </c>
      <c r="AD96" s="53"/>
      <c r="AF96" s="50"/>
      <c r="AG96" s="51"/>
      <c r="AH96" s="51"/>
      <c r="AI96" s="51"/>
      <c r="AJ96" s="51"/>
      <c r="AK96" s="51"/>
      <c r="AL96" s="51"/>
      <c r="AM96" s="51"/>
      <c r="AN96" s="51"/>
      <c r="AO96" s="51"/>
      <c r="AP96" s="51"/>
      <c r="AQ96" s="2"/>
      <c r="AR96" s="51"/>
      <c r="AS96" s="51"/>
      <c r="AT96" s="202" t="str">
        <f t="shared" si="19"/>
        <v/>
      </c>
      <c r="AU96" s="203" t="str">
        <f t="shared" si="20"/>
        <v/>
      </c>
      <c r="AV96" s="204" t="str">
        <f t="shared" si="21"/>
        <v/>
      </c>
      <c r="AW96" s="204" t="str">
        <f t="shared" si="22"/>
        <v/>
      </c>
      <c r="AX96" s="53"/>
      <c r="AZ96" s="50"/>
      <c r="BA96" s="51"/>
      <c r="BB96" s="51"/>
      <c r="BC96" s="51"/>
      <c r="BD96" s="51"/>
      <c r="BE96" s="51"/>
      <c r="BF96" s="51"/>
      <c r="BG96" s="51"/>
      <c r="BH96" s="51"/>
      <c r="BI96" s="51"/>
      <c r="BJ96" s="51"/>
      <c r="BK96" s="2"/>
      <c r="BL96" s="51"/>
      <c r="BM96" s="51"/>
      <c r="BN96" s="202" t="str">
        <f t="shared" si="23"/>
        <v/>
      </c>
      <c r="BO96" s="203" t="str">
        <f t="shared" si="24"/>
        <v/>
      </c>
      <c r="BP96" s="204" t="str">
        <f t="shared" si="25"/>
        <v/>
      </c>
      <c r="BQ96" s="204" t="str">
        <f t="shared" si="26"/>
        <v/>
      </c>
      <c r="BR96" s="53"/>
    </row>
    <row r="97" spans="3:70" ht="16.5" customHeight="1" x14ac:dyDescent="0.25">
      <c r="C97" s="54"/>
      <c r="D97" s="201"/>
      <c r="E97" s="209" t="s">
        <v>190</v>
      </c>
      <c r="F97" s="209">
        <v>17050176</v>
      </c>
      <c r="G97" s="210" t="s">
        <v>208</v>
      </c>
      <c r="H97" s="211" t="s">
        <v>209</v>
      </c>
      <c r="I97" s="208" t="s">
        <v>58</v>
      </c>
      <c r="J97" s="208" t="s">
        <v>59</v>
      </c>
      <c r="K97" s="208">
        <v>34744</v>
      </c>
      <c r="L97" s="50"/>
      <c r="M97" s="51"/>
      <c r="N97" s="51"/>
      <c r="O97" s="51"/>
      <c r="P97" s="51"/>
      <c r="Q97" s="51"/>
      <c r="R97" s="51"/>
      <c r="S97" s="51"/>
      <c r="T97" s="51"/>
      <c r="U97" s="51"/>
      <c r="V97" s="51"/>
      <c r="W97" s="2"/>
      <c r="X97" s="51"/>
      <c r="Y97" s="51"/>
      <c r="Z97" s="202" t="str">
        <f t="shared" si="15"/>
        <v/>
      </c>
      <c r="AA97" s="203" t="str">
        <f t="shared" si="16"/>
        <v/>
      </c>
      <c r="AB97" s="204" t="str">
        <f t="shared" si="17"/>
        <v/>
      </c>
      <c r="AC97" s="204" t="str">
        <f t="shared" si="18"/>
        <v/>
      </c>
      <c r="AD97" s="53"/>
      <c r="AF97" s="50"/>
      <c r="AG97" s="51"/>
      <c r="AH97" s="51"/>
      <c r="AI97" s="51"/>
      <c r="AJ97" s="51"/>
      <c r="AK97" s="51"/>
      <c r="AL97" s="51"/>
      <c r="AM97" s="51"/>
      <c r="AN97" s="51"/>
      <c r="AO97" s="51"/>
      <c r="AP97" s="51"/>
      <c r="AQ97" s="2"/>
      <c r="AR97" s="51"/>
      <c r="AS97" s="51"/>
      <c r="AT97" s="202" t="str">
        <f t="shared" si="19"/>
        <v/>
      </c>
      <c r="AU97" s="203" t="str">
        <f t="shared" si="20"/>
        <v/>
      </c>
      <c r="AV97" s="204" t="str">
        <f t="shared" si="21"/>
        <v/>
      </c>
      <c r="AW97" s="204" t="str">
        <f t="shared" si="22"/>
        <v/>
      </c>
      <c r="AX97" s="53"/>
      <c r="AZ97" s="50"/>
      <c r="BA97" s="51"/>
      <c r="BB97" s="51"/>
      <c r="BC97" s="51"/>
      <c r="BD97" s="51"/>
      <c r="BE97" s="51"/>
      <c r="BF97" s="51"/>
      <c r="BG97" s="51"/>
      <c r="BH97" s="51"/>
      <c r="BI97" s="51"/>
      <c r="BJ97" s="51"/>
      <c r="BK97" s="2"/>
      <c r="BL97" s="51"/>
      <c r="BM97" s="51"/>
      <c r="BN97" s="202" t="str">
        <f t="shared" si="23"/>
        <v/>
      </c>
      <c r="BO97" s="203" t="str">
        <f t="shared" si="24"/>
        <v/>
      </c>
      <c r="BP97" s="204" t="str">
        <f t="shared" si="25"/>
        <v/>
      </c>
      <c r="BQ97" s="204" t="str">
        <f t="shared" si="26"/>
        <v/>
      </c>
      <c r="BR97" s="53"/>
    </row>
    <row r="98" spans="3:70" ht="16.5" customHeight="1" x14ac:dyDescent="0.25">
      <c r="AA98" s="206">
        <f>SUM(AA22:AA97)</f>
        <v>0</v>
      </c>
      <c r="AB98" s="206">
        <f t="shared" ref="AB98:AC98" si="27">SUM(AB22:AB97)</f>
        <v>0</v>
      </c>
      <c r="AC98" s="206">
        <f t="shared" si="27"/>
        <v>0</v>
      </c>
      <c r="AU98" s="206">
        <f>SUM(AU22:AU97)</f>
        <v>0</v>
      </c>
      <c r="AV98" s="206">
        <f t="shared" ref="AV98" si="28">SUM(AV22:AV97)</f>
        <v>0</v>
      </c>
      <c r="AW98" s="206">
        <f t="shared" ref="AW98" si="29">SUM(AW22:AW97)</f>
        <v>0</v>
      </c>
      <c r="BO98" s="206">
        <f>SUM(BO22:BO97)</f>
        <v>0</v>
      </c>
      <c r="BP98" s="206">
        <f t="shared" ref="BP98:BQ98" si="30">SUM(BP22:BP97)</f>
        <v>0</v>
      </c>
      <c r="BQ98" s="206">
        <f t="shared" si="30"/>
        <v>0</v>
      </c>
    </row>
  </sheetData>
  <sheetProtection algorithmName="SHA-512" hashValue="Pc6mMSg+lFlTkkjZqFgCEpSYaJeXhCHXHhHic4LIr+N0UfWPGYqQ7/H52wUHVaSr+UOKUSlmkXhRUgkoC0oM+A==" saltValue="lJyDvymkq76RKckS5UIlzA==" spinCount="100000" sheet="1" objects="1" scenarios="1" formatCells="0" selectLockedCells="1"/>
  <protectedRanges>
    <protectedRange algorithmName="SHA-512" hashValue="TIcHHHqo1nTw7rMXhEhDxfDO75Zd5oaUr11tCgdJPNttNSfIdgcpDgzLyTFDm5Cfxw/e273hliG40RLIIvTc8A==" saltValue="zP6iKHjmExVfFHJiQWN63Q==" spinCount="100000" sqref="G23:G64 I23:K63 I21:K21" name="VF Merge Data_1_1"/>
  </protectedRanges>
  <autoFilter ref="C21:AD97" xr:uid="{FC132E53-2F23-4470-BC60-6B2AD5B9B3E2}">
    <sortState xmlns:xlrd2="http://schemas.microsoft.com/office/spreadsheetml/2017/richdata2" ref="C22:AD97">
      <sortCondition ref="E21:E97"/>
    </sortState>
  </autoFilter>
  <mergeCells count="19">
    <mergeCell ref="M2:N5"/>
    <mergeCell ref="C9:K9"/>
    <mergeCell ref="C10:K10"/>
    <mergeCell ref="C16:E16"/>
    <mergeCell ref="C2:K2"/>
    <mergeCell ref="C12:F12"/>
    <mergeCell ref="C13:F13"/>
    <mergeCell ref="C14:F14"/>
    <mergeCell ref="BJ20:BK20"/>
    <mergeCell ref="BL20:BN20"/>
    <mergeCell ref="AZ19:BI19"/>
    <mergeCell ref="E20:K20"/>
    <mergeCell ref="V20:W20"/>
    <mergeCell ref="X20:Z20"/>
    <mergeCell ref="AP20:AQ20"/>
    <mergeCell ref="AR20:AT20"/>
    <mergeCell ref="L20:U20"/>
    <mergeCell ref="AP19:AQ19"/>
    <mergeCell ref="BJ19:BK19"/>
  </mergeCells>
  <phoneticPr fontId="3" type="noConversion"/>
  <conditionalFormatting sqref="G22:G97">
    <cfRule type="duplicateValues" dxfId="1" priority="7"/>
  </conditionalFormatting>
  <dataValidations count="3">
    <dataValidation type="whole" allowBlank="1" showInputMessage="1" showErrorMessage="1" errorTitle="Incorrect entity Number " error="Please make sure you are entering correct Entity number and not combining Entity Numbers. Do not use any special characters (@#$%^&amp;/*-+)" sqref="F25:F32 F57:F60 F62:F63 F38:F45 F47:F53" xr:uid="{A5AAD3DC-E7E0-42FD-90A7-9CF310D9604C}">
      <formula1>1</formula1>
      <formula2>99999999</formula2>
    </dataValidation>
    <dataValidation type="decimal" allowBlank="1" showInputMessage="1" showErrorMessage="1" sqref="L22:U64 M65:U76 N77:U78 L79:U83 M84:U84 L85:U87 M88:U88 L89:U91 M92:U97 L94:L97 AF22:AO64 AG65:AO76 AH77:AO78 AF79:AO83 AG84:AO84 AF85:AO87 AG88:AO88 AF89:AO91 AG92:AO97 AF94:AF97 AZ22:BI64 BA65:BI76 BB77:BI78 AZ79:BI83 BA84:BI84 AZ85:BI87 BA88:BI88 AZ89:BI91 BA92:BI97 AZ94:AZ97" xr:uid="{91118086-553C-44A7-9E50-A2309502A1F4}">
      <formula1>0.01</formula1>
      <formula2>100000000</formula2>
    </dataValidation>
    <dataValidation type="list" allowBlank="1" showInputMessage="1" showErrorMessage="1" errorTitle="Service Level Not Requested" error="This service level is not requested for this site. Leave blank." sqref="L65:L78 M77:M78 L84 L88 L92:L93 AF65:AF78 AG77:AG78 AF84 AF88 AF92:AF93 AZ65:AZ78 BA77:BA78 AZ84 AZ88 AZ92:AZ93" xr:uid="{213EB120-9FDC-4EA2-B2BF-DA4BA23F84E6}">
      <formula1>""""""</formula1>
    </dataValidation>
  </dataValidations>
  <pageMargins left="0.7" right="0.7" top="0.75" bottom="0.75" header="0.3" footer="0.3"/>
  <pageSetup scale="18" fitToWidth="3" orientation="landscape" r:id="rId1"/>
  <headerFooter>
    <oddHeader>&amp;C&amp;"-,Bold"Attachment "C"</oddHeader>
    <oddFooter>&amp;C&amp;A</oddFooter>
  </headerFooter>
  <colBreaks count="2" manualBreakCount="2">
    <brk id="31" max="1048575" man="1"/>
    <brk id="5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A60B7-49FE-4CD6-917C-694AD3B5F91B}">
  <sheetPr>
    <pageSetUpPr fitToPage="1"/>
  </sheetPr>
  <dimension ref="C1:AI97"/>
  <sheetViews>
    <sheetView showGridLines="0" view="pageLayout" topLeftCell="B71" zoomScale="70" zoomScaleNormal="80" zoomScaleSheetLayoutView="80" zoomScalePageLayoutView="70" workbookViewId="0">
      <selection activeCell="C93" sqref="C93"/>
    </sheetView>
  </sheetViews>
  <sheetFormatPr defaultColWidth="12.7109375" defaultRowHeight="15" x14ac:dyDescent="0.25"/>
  <cols>
    <col min="1" max="2" width="2.7109375" style="39" customWidth="1"/>
    <col min="3" max="3" width="14" style="39" customWidth="1"/>
    <col min="4" max="4" width="12.7109375" style="55" customWidth="1"/>
    <col min="5" max="5" width="17" style="39" customWidth="1"/>
    <col min="6" max="6" width="54.42578125" style="39" bestFit="1" customWidth="1"/>
    <col min="7" max="7" width="40.140625" style="39" bestFit="1" customWidth="1"/>
    <col min="8" max="8" width="17.5703125" style="39" customWidth="1"/>
    <col min="9" max="9" width="11.7109375" style="39" bestFit="1" customWidth="1"/>
    <col min="10" max="10" width="14" style="4" customWidth="1"/>
    <col min="11" max="11" width="17.5703125" style="55" customWidth="1"/>
    <col min="12" max="13" width="17.5703125" style="39" customWidth="1"/>
    <col min="14" max="15" width="17.5703125" style="3" customWidth="1"/>
    <col min="16" max="21" width="17.5703125" style="39" customWidth="1"/>
    <col min="22" max="22" width="17.42578125" style="39" customWidth="1"/>
    <col min="23" max="28" width="17.7109375" style="39" customWidth="1"/>
    <col min="29" max="29" width="17.42578125" style="39" customWidth="1"/>
    <col min="30" max="35" width="17.5703125" style="39" customWidth="1"/>
    <col min="36" max="16384" width="12.7109375" style="39"/>
  </cols>
  <sheetData>
    <row r="1" spans="3:32" ht="15.75" thickBot="1" x14ac:dyDescent="0.3"/>
    <row r="2" spans="3:32" ht="60" customHeight="1" thickBot="1" x14ac:dyDescent="0.3">
      <c r="C2" s="262" t="s">
        <v>222</v>
      </c>
      <c r="D2" s="263"/>
      <c r="E2" s="263"/>
      <c r="F2" s="263"/>
      <c r="G2" s="263"/>
      <c r="H2" s="263"/>
      <c r="I2" s="263"/>
      <c r="J2" s="263"/>
      <c r="K2" s="264"/>
      <c r="M2" s="268" t="s">
        <v>6</v>
      </c>
      <c r="N2" s="39"/>
      <c r="O2" s="39"/>
    </row>
    <row r="3" spans="3:32" ht="34.5" customHeight="1" x14ac:dyDescent="0.4">
      <c r="C3" s="56" t="s">
        <v>25</v>
      </c>
      <c r="D3" s="57"/>
      <c r="E3" s="57"/>
      <c r="F3" s="57"/>
      <c r="G3" s="57"/>
      <c r="H3" s="57"/>
      <c r="I3" s="57"/>
      <c r="J3" s="58"/>
      <c r="K3" s="57"/>
      <c r="L3" s="57"/>
      <c r="M3" s="269"/>
      <c r="N3" s="57"/>
      <c r="O3" s="57"/>
      <c r="P3" s="57"/>
      <c r="Q3" s="57"/>
      <c r="R3" s="57"/>
    </row>
    <row r="4" spans="3:32" s="8" customFormat="1" ht="24" x14ac:dyDescent="0.4">
      <c r="C4" s="9" t="s">
        <v>26</v>
      </c>
      <c r="D4" s="10"/>
      <c r="E4" s="10"/>
      <c r="F4" s="10"/>
      <c r="G4" s="10"/>
      <c r="H4" s="10"/>
      <c r="I4" s="10"/>
      <c r="J4" s="10"/>
      <c r="K4" s="11"/>
      <c r="L4" s="12"/>
      <c r="M4" s="270"/>
      <c r="N4" s="12"/>
      <c r="O4" s="12"/>
      <c r="P4" s="12"/>
      <c r="Q4" s="12"/>
      <c r="R4" s="12"/>
    </row>
    <row r="5" spans="3:32" s="8" customFormat="1" ht="24" customHeight="1" x14ac:dyDescent="0.4">
      <c r="C5" s="15" t="s">
        <v>29</v>
      </c>
      <c r="D5" s="16"/>
      <c r="E5" s="16"/>
      <c r="F5" s="17"/>
      <c r="G5" s="17"/>
      <c r="H5" s="13"/>
      <c r="I5" s="13"/>
      <c r="J5" s="13"/>
      <c r="K5" s="18"/>
      <c r="L5" s="12"/>
      <c r="M5" s="12"/>
      <c r="N5" s="12"/>
      <c r="O5" s="12"/>
      <c r="P5" s="12"/>
      <c r="Q5" s="12"/>
      <c r="R5" s="12"/>
    </row>
    <row r="6" spans="3:32" s="8" customFormat="1" ht="42.75" customHeight="1" x14ac:dyDescent="0.4">
      <c r="C6" s="265" t="s">
        <v>264</v>
      </c>
      <c r="D6" s="265"/>
      <c r="E6" s="265"/>
      <c r="F6" s="265"/>
      <c r="G6" s="265"/>
      <c r="H6" s="265"/>
      <c r="I6" s="265"/>
      <c r="J6" s="265"/>
      <c r="K6" s="265"/>
      <c r="L6" s="12"/>
      <c r="M6" s="19" t="s">
        <v>255</v>
      </c>
      <c r="N6" s="20" t="s">
        <v>31</v>
      </c>
      <c r="O6" s="20" t="s">
        <v>32</v>
      </c>
      <c r="P6" s="20" t="s">
        <v>33</v>
      </c>
      <c r="Q6" s="59"/>
      <c r="R6" s="19" t="s">
        <v>250</v>
      </c>
      <c r="S6" s="20" t="s">
        <v>31</v>
      </c>
      <c r="T6" s="20" t="s">
        <v>32</v>
      </c>
      <c r="U6" s="20" t="s">
        <v>33</v>
      </c>
      <c r="V6" s="21"/>
      <c r="W6" s="19" t="s">
        <v>251</v>
      </c>
      <c r="X6" s="20" t="s">
        <v>31</v>
      </c>
      <c r="Y6" s="20" t="s">
        <v>32</v>
      </c>
      <c r="Z6" s="20" t="s">
        <v>33</v>
      </c>
    </row>
    <row r="7" spans="3:32" s="8" customFormat="1" ht="72" customHeight="1" x14ac:dyDescent="0.4">
      <c r="C7" s="266" t="s">
        <v>223</v>
      </c>
      <c r="D7" s="266"/>
      <c r="E7" s="266"/>
      <c r="F7" s="266"/>
      <c r="G7" s="266"/>
      <c r="H7" s="266"/>
      <c r="I7" s="266"/>
      <c r="J7" s="266"/>
      <c r="K7" s="266"/>
      <c r="L7" s="22"/>
      <c r="M7" s="132" t="s">
        <v>259</v>
      </c>
      <c r="N7" s="133">
        <f>S97</f>
        <v>0</v>
      </c>
      <c r="O7" s="133">
        <f t="shared" ref="O7:P7" si="0">T97</f>
        <v>0</v>
      </c>
      <c r="P7" s="133">
        <f t="shared" si="0"/>
        <v>0</v>
      </c>
      <c r="Q7" s="135"/>
      <c r="R7" s="132" t="s">
        <v>260</v>
      </c>
      <c r="S7" s="133">
        <f>Z97</f>
        <v>0</v>
      </c>
      <c r="T7" s="133">
        <f t="shared" ref="T7:U7" si="1">AA97</f>
        <v>0</v>
      </c>
      <c r="U7" s="133">
        <f t="shared" si="1"/>
        <v>0</v>
      </c>
      <c r="V7" s="134"/>
      <c r="W7" s="132" t="s">
        <v>261</v>
      </c>
      <c r="X7" s="133">
        <f>AG97</f>
        <v>0</v>
      </c>
      <c r="Y7" s="133">
        <f t="shared" ref="Y7:Z7" si="2">AH97</f>
        <v>0</v>
      </c>
      <c r="Z7" s="133">
        <f t="shared" si="2"/>
        <v>0</v>
      </c>
    </row>
    <row r="8" spans="3:32" s="63" customFormat="1" ht="24" x14ac:dyDescent="0.4">
      <c r="C8" s="267" t="s">
        <v>275</v>
      </c>
      <c r="D8" s="267"/>
      <c r="E8" s="267"/>
      <c r="F8" s="267"/>
      <c r="G8" s="267"/>
      <c r="H8" s="267"/>
      <c r="I8" s="267"/>
      <c r="J8" s="267"/>
      <c r="K8" s="267"/>
      <c r="L8" s="60"/>
      <c r="M8" s="61"/>
      <c r="N8" s="62"/>
      <c r="O8" s="62"/>
      <c r="P8" s="62"/>
      <c r="Q8" s="62"/>
      <c r="R8" s="24"/>
      <c r="S8" s="24"/>
      <c r="T8" s="24"/>
      <c r="U8" s="24"/>
      <c r="V8" s="24"/>
      <c r="W8" s="24"/>
      <c r="X8" s="24"/>
      <c r="Y8" s="24"/>
      <c r="Z8" s="24"/>
    </row>
    <row r="9" spans="3:32" s="63" customFormat="1" ht="46.5" customHeight="1" x14ac:dyDescent="0.4">
      <c r="C9" s="267"/>
      <c r="D9" s="267"/>
      <c r="E9" s="267"/>
      <c r="F9" s="267"/>
      <c r="G9" s="267"/>
      <c r="H9" s="267"/>
      <c r="I9" s="267"/>
      <c r="J9" s="267"/>
      <c r="K9" s="267"/>
      <c r="L9" s="60"/>
      <c r="M9" s="60"/>
      <c r="N9" s="64"/>
      <c r="O9" s="64"/>
      <c r="P9" s="64"/>
      <c r="Q9" s="64"/>
    </row>
    <row r="10" spans="3:32" s="63" customFormat="1" ht="2.25" customHeight="1" x14ac:dyDescent="0.4">
      <c r="C10" s="60"/>
      <c r="D10" s="60"/>
      <c r="E10" s="60"/>
      <c r="F10" s="60"/>
      <c r="G10" s="60"/>
      <c r="H10" s="60"/>
      <c r="I10" s="60"/>
      <c r="J10" s="60"/>
      <c r="K10" s="60"/>
      <c r="L10" s="60"/>
      <c r="M10" s="60"/>
      <c r="N10" s="14"/>
      <c r="O10" s="14"/>
    </row>
    <row r="11" spans="3:32" s="63" customFormat="1" ht="24" x14ac:dyDescent="0.4">
      <c r="C11" s="65"/>
      <c r="D11" s="66"/>
      <c r="E11" s="67"/>
      <c r="F11" s="67"/>
      <c r="G11" s="26"/>
      <c r="H11" s="26"/>
      <c r="I11" s="26"/>
      <c r="J11" s="68"/>
      <c r="K11" s="26"/>
      <c r="L11" s="26"/>
      <c r="M11" s="26"/>
      <c r="N11" s="14"/>
      <c r="O11" s="14"/>
    </row>
    <row r="12" spans="3:32" s="27" customFormat="1" ht="6.75" customHeight="1" x14ac:dyDescent="0.3">
      <c r="C12" s="26"/>
      <c r="N12" s="26"/>
      <c r="O12" s="26"/>
    </row>
    <row r="13" spans="3:32" s="27" customFormat="1" ht="6.75" customHeight="1" x14ac:dyDescent="0.3">
      <c r="D13" s="69"/>
      <c r="E13" s="26"/>
      <c r="F13" s="26"/>
      <c r="G13" s="26"/>
      <c r="H13" s="26"/>
      <c r="I13" s="70"/>
      <c r="J13" s="26"/>
      <c r="K13" s="68"/>
      <c r="L13" s="26"/>
      <c r="M13" s="26"/>
      <c r="N13" s="26"/>
      <c r="O13" s="26"/>
      <c r="P13" s="26"/>
      <c r="Q13" s="26"/>
      <c r="R13" s="26"/>
    </row>
    <row r="14" spans="3:32" s="27" customFormat="1" ht="19.5" thickBot="1" x14ac:dyDescent="0.35">
      <c r="C14" s="71" t="s">
        <v>34</v>
      </c>
      <c r="H14" s="25" t="s">
        <v>271</v>
      </c>
      <c r="I14" s="32"/>
      <c r="J14" s="32"/>
      <c r="K14" s="32"/>
      <c r="P14" s="26"/>
      <c r="Q14" s="70"/>
      <c r="R14" s="26"/>
    </row>
    <row r="15" spans="3:32" s="32" customFormat="1" ht="21.75" customHeight="1" x14ac:dyDescent="0.3">
      <c r="C15" s="72" t="s">
        <v>35</v>
      </c>
      <c r="D15" s="73"/>
      <c r="E15" s="91"/>
      <c r="F15" s="92"/>
      <c r="G15" s="74"/>
      <c r="H15" s="28" t="s">
        <v>272</v>
      </c>
      <c r="I15" s="75"/>
      <c r="J15" s="97"/>
      <c r="K15" s="98"/>
      <c r="M15" s="76"/>
      <c r="N15" s="76"/>
      <c r="O15" s="76"/>
      <c r="T15" s="77"/>
      <c r="W15" s="35" t="s">
        <v>224</v>
      </c>
      <c r="X15" s="27"/>
      <c r="Y15" s="27"/>
      <c r="Z15" s="27"/>
      <c r="AA15" s="27"/>
      <c r="AB15" s="27"/>
      <c r="AC15" s="27"/>
      <c r="AD15" s="35" t="s">
        <v>225</v>
      </c>
      <c r="AE15" s="27"/>
      <c r="AF15" s="27"/>
    </row>
    <row r="16" spans="3:32" s="32" customFormat="1" ht="21.75" customHeight="1" x14ac:dyDescent="0.3">
      <c r="C16" s="78" t="s">
        <v>0</v>
      </c>
      <c r="D16" s="79"/>
      <c r="E16" s="93"/>
      <c r="F16" s="94"/>
      <c r="G16" s="74"/>
      <c r="H16" s="30" t="s">
        <v>273</v>
      </c>
      <c r="I16" s="31"/>
      <c r="J16" s="99"/>
      <c r="K16" s="100"/>
      <c r="M16" s="76"/>
      <c r="N16" s="76"/>
      <c r="O16" s="76"/>
      <c r="W16" s="29"/>
      <c r="Z16" s="37"/>
      <c r="AA16" s="37"/>
      <c r="AB16" s="37"/>
      <c r="AC16" s="37"/>
      <c r="AD16" s="29"/>
    </row>
    <row r="17" spans="3:35" s="32" customFormat="1" ht="21.75" customHeight="1" thickBot="1" x14ac:dyDescent="0.3">
      <c r="C17" s="80" t="s">
        <v>1</v>
      </c>
      <c r="D17" s="81"/>
      <c r="E17" s="95"/>
      <c r="F17" s="96"/>
      <c r="G17" s="74"/>
      <c r="H17" s="33" t="s">
        <v>274</v>
      </c>
      <c r="I17" s="34"/>
      <c r="J17" s="101"/>
      <c r="K17" s="102"/>
      <c r="W17" s="36"/>
      <c r="X17" s="38"/>
      <c r="Y17" s="38"/>
      <c r="AD17" s="36"/>
      <c r="AE17" s="38"/>
      <c r="AF17" s="38"/>
    </row>
    <row r="18" spans="3:35" s="32" customFormat="1" ht="17.25" x14ac:dyDescent="0.25">
      <c r="D18" s="82"/>
      <c r="E18" s="83"/>
      <c r="F18" s="83"/>
      <c r="I18" s="84"/>
      <c r="M18" s="84"/>
      <c r="P18" s="85"/>
      <c r="Q18" s="85"/>
      <c r="R18" s="85"/>
      <c r="S18" s="85"/>
    </row>
    <row r="19" spans="3:35" ht="53.25" customHeight="1" x14ac:dyDescent="0.25">
      <c r="D19" s="259" t="s">
        <v>37</v>
      </c>
      <c r="E19" s="260"/>
      <c r="F19" s="260"/>
      <c r="G19" s="260"/>
      <c r="H19" s="260"/>
      <c r="I19" s="260"/>
      <c r="J19" s="261"/>
      <c r="K19" s="256" t="s">
        <v>228</v>
      </c>
      <c r="L19" s="257"/>
      <c r="M19" s="258"/>
      <c r="N19" s="254" t="s">
        <v>226</v>
      </c>
      <c r="O19" s="255"/>
      <c r="P19" s="251" t="s">
        <v>39</v>
      </c>
      <c r="Q19" s="252"/>
      <c r="R19" s="253"/>
      <c r="S19" s="248" t="s">
        <v>227</v>
      </c>
      <c r="T19" s="249"/>
      <c r="U19" s="250"/>
      <c r="W19" s="251" t="s">
        <v>276</v>
      </c>
      <c r="X19" s="252"/>
      <c r="Y19" s="253"/>
      <c r="Z19" s="248" t="s">
        <v>277</v>
      </c>
      <c r="AA19" s="249"/>
      <c r="AB19" s="250"/>
      <c r="AD19" s="251" t="s">
        <v>278</v>
      </c>
      <c r="AE19" s="252"/>
      <c r="AF19" s="253"/>
      <c r="AG19" s="248" t="s">
        <v>279</v>
      </c>
      <c r="AH19" s="249"/>
      <c r="AI19" s="250"/>
    </row>
    <row r="20" spans="3:35" ht="102" customHeight="1" x14ac:dyDescent="0.25">
      <c r="C20" s="225" t="s">
        <v>40</v>
      </c>
      <c r="D20" s="226" t="s">
        <v>42</v>
      </c>
      <c r="E20" s="227" t="s">
        <v>43</v>
      </c>
      <c r="F20" s="235" t="s">
        <v>9</v>
      </c>
      <c r="G20" s="236" t="s">
        <v>10</v>
      </c>
      <c r="H20" s="236" t="s">
        <v>44</v>
      </c>
      <c r="I20" s="236" t="s">
        <v>45</v>
      </c>
      <c r="J20" s="236" t="s">
        <v>46</v>
      </c>
      <c r="K20" s="86" t="s">
        <v>229</v>
      </c>
      <c r="L20" s="87" t="s">
        <v>230</v>
      </c>
      <c r="M20" s="86" t="s">
        <v>231</v>
      </c>
      <c r="N20" s="41" t="s">
        <v>48</v>
      </c>
      <c r="O20" s="41" t="s">
        <v>49</v>
      </c>
      <c r="P20" s="42" t="s">
        <v>50</v>
      </c>
      <c r="Q20" s="42" t="s">
        <v>51</v>
      </c>
      <c r="R20" s="42" t="s">
        <v>282</v>
      </c>
      <c r="S20" s="43" t="s">
        <v>232</v>
      </c>
      <c r="T20" s="43" t="s">
        <v>233</v>
      </c>
      <c r="U20" s="43" t="s">
        <v>234</v>
      </c>
      <c r="W20" s="42" t="s">
        <v>229</v>
      </c>
      <c r="X20" s="42" t="s">
        <v>230</v>
      </c>
      <c r="Y20" s="42" t="s">
        <v>283</v>
      </c>
      <c r="Z20" s="43" t="s">
        <v>232</v>
      </c>
      <c r="AA20" s="43" t="s">
        <v>233</v>
      </c>
      <c r="AB20" s="43" t="s">
        <v>234</v>
      </c>
      <c r="AD20" s="42" t="s">
        <v>229</v>
      </c>
      <c r="AE20" s="42" t="s">
        <v>230</v>
      </c>
      <c r="AF20" s="42" t="s">
        <v>283</v>
      </c>
      <c r="AG20" s="43" t="s">
        <v>232</v>
      </c>
      <c r="AH20" s="43" t="s">
        <v>233</v>
      </c>
      <c r="AI20" s="43" t="s">
        <v>234</v>
      </c>
    </row>
    <row r="21" spans="3:35" ht="14.25" customHeight="1" x14ac:dyDescent="0.25">
      <c r="C21" s="237"/>
      <c r="D21" s="207" t="s">
        <v>55</v>
      </c>
      <c r="E21" s="207">
        <v>17022750</v>
      </c>
      <c r="F21" s="208" t="s">
        <v>56</v>
      </c>
      <c r="G21" s="208" t="s">
        <v>57</v>
      </c>
      <c r="H21" s="208" t="s">
        <v>58</v>
      </c>
      <c r="I21" s="208" t="s">
        <v>59</v>
      </c>
      <c r="J21" s="208">
        <v>34758</v>
      </c>
      <c r="K21" s="54"/>
      <c r="L21" s="103"/>
      <c r="M21" s="103"/>
      <c r="N21" s="104"/>
      <c r="O21" s="104"/>
      <c r="P21" s="103"/>
      <c r="Q21" s="103"/>
      <c r="R21" s="88" t="str">
        <f>IF((P21+Q21)&gt;0,P21-Q21,"")</f>
        <v/>
      </c>
      <c r="S21" s="89">
        <f>IF(SUM(L21:P21)="","",(L21*60)+(M21*60)+N21+O21+P21)</f>
        <v>0</v>
      </c>
      <c r="T21" s="89">
        <f>IF(S21="","",(M21*60)+O21+Q21)</f>
        <v>0</v>
      </c>
      <c r="U21" s="89">
        <f t="shared" ref="U21" si="3">S21-T21</f>
        <v>0</v>
      </c>
      <c r="W21" s="54"/>
      <c r="X21" s="103"/>
      <c r="Y21" s="103"/>
      <c r="Z21" s="89">
        <f>(X21*60)+(Y21*60)</f>
        <v>0</v>
      </c>
      <c r="AA21" s="89">
        <f>Y21*60</f>
        <v>0</v>
      </c>
      <c r="AB21" s="89">
        <f>Z21-AA21</f>
        <v>0</v>
      </c>
      <c r="AD21" s="54"/>
      <c r="AE21" s="103"/>
      <c r="AF21" s="103"/>
      <c r="AG21" s="89">
        <f>(AE21*60)+(AF21*60)</f>
        <v>0</v>
      </c>
      <c r="AH21" s="89">
        <f>AF21*60</f>
        <v>0</v>
      </c>
      <c r="AI21" s="89">
        <f>AG21-AH21</f>
        <v>0</v>
      </c>
    </row>
    <row r="22" spans="3:35" x14ac:dyDescent="0.25">
      <c r="C22" s="237"/>
      <c r="D22" s="207" t="s">
        <v>55</v>
      </c>
      <c r="E22" s="207">
        <v>16023250</v>
      </c>
      <c r="F22" s="208" t="s">
        <v>60</v>
      </c>
      <c r="G22" s="208" t="s">
        <v>61</v>
      </c>
      <c r="H22" s="208" t="s">
        <v>58</v>
      </c>
      <c r="I22" s="208" t="s">
        <v>59</v>
      </c>
      <c r="J22" s="208">
        <v>34744</v>
      </c>
      <c r="K22" s="1"/>
      <c r="L22" s="103"/>
      <c r="M22" s="103"/>
      <c r="N22" s="104"/>
      <c r="O22" s="104"/>
      <c r="P22" s="103"/>
      <c r="Q22" s="103"/>
      <c r="R22" s="88" t="str">
        <f t="shared" ref="R22:R85" si="4">IF((P22+Q22)&gt;0,P22-Q22,"")</f>
        <v/>
      </c>
      <c r="S22" s="89">
        <f t="shared" ref="S22:S85" si="5">IF(SUM(L22:P22)="","",(L22*60)+(M22*60)+N22+O22+P22)</f>
        <v>0</v>
      </c>
      <c r="T22" s="89">
        <f t="shared" ref="T22:T85" si="6">IF(S22="","",(M22*60)+O22+Q22)</f>
        <v>0</v>
      </c>
      <c r="U22" s="89">
        <f t="shared" ref="U22:U85" si="7">S22-T22</f>
        <v>0</v>
      </c>
      <c r="W22" s="54"/>
      <c r="X22" s="103"/>
      <c r="Y22" s="103"/>
      <c r="Z22" s="89">
        <f t="shared" ref="Z22:Z85" si="8">(X22*60)+(Y22*60)</f>
        <v>0</v>
      </c>
      <c r="AA22" s="89">
        <f t="shared" ref="AA22:AA85" si="9">Y22*60</f>
        <v>0</v>
      </c>
      <c r="AB22" s="89">
        <f t="shared" ref="AB22:AB85" si="10">Z22-AA22</f>
        <v>0</v>
      </c>
      <c r="AD22" s="54"/>
      <c r="AE22" s="103"/>
      <c r="AF22" s="103"/>
      <c r="AG22" s="89">
        <f t="shared" ref="AG22:AG85" si="11">(AE22*60)+(AF22*60)</f>
        <v>0</v>
      </c>
      <c r="AH22" s="89">
        <f t="shared" ref="AH22:AH85" si="12">AF22*60</f>
        <v>0</v>
      </c>
      <c r="AI22" s="89">
        <f t="shared" ref="AI22:AI85" si="13">AG22-AH22</f>
        <v>0</v>
      </c>
    </row>
    <row r="23" spans="3:35" x14ac:dyDescent="0.25">
      <c r="C23" s="237"/>
      <c r="D23" s="207" t="s">
        <v>55</v>
      </c>
      <c r="E23" s="207">
        <v>16051355</v>
      </c>
      <c r="F23" s="208" t="s">
        <v>62</v>
      </c>
      <c r="G23" s="208" t="s">
        <v>63</v>
      </c>
      <c r="H23" s="208" t="s">
        <v>64</v>
      </c>
      <c r="I23" s="208" t="s">
        <v>59</v>
      </c>
      <c r="J23" s="208">
        <v>34769</v>
      </c>
      <c r="K23" s="1"/>
      <c r="L23" s="103"/>
      <c r="M23" s="103"/>
      <c r="N23" s="104"/>
      <c r="O23" s="104"/>
      <c r="P23" s="103"/>
      <c r="Q23" s="103"/>
      <c r="R23" s="88" t="str">
        <f t="shared" si="4"/>
        <v/>
      </c>
      <c r="S23" s="89">
        <f t="shared" si="5"/>
        <v>0</v>
      </c>
      <c r="T23" s="89">
        <f t="shared" si="6"/>
        <v>0</v>
      </c>
      <c r="U23" s="89">
        <f t="shared" si="7"/>
        <v>0</v>
      </c>
      <c r="W23" s="54"/>
      <c r="X23" s="103"/>
      <c r="Y23" s="103"/>
      <c r="Z23" s="89">
        <f t="shared" si="8"/>
        <v>0</v>
      </c>
      <c r="AA23" s="89">
        <f t="shared" si="9"/>
        <v>0</v>
      </c>
      <c r="AB23" s="89">
        <f t="shared" si="10"/>
        <v>0</v>
      </c>
      <c r="AD23" s="54"/>
      <c r="AE23" s="103"/>
      <c r="AF23" s="103"/>
      <c r="AG23" s="89">
        <f t="shared" si="11"/>
        <v>0</v>
      </c>
      <c r="AH23" s="89">
        <f t="shared" si="12"/>
        <v>0</v>
      </c>
      <c r="AI23" s="89">
        <f t="shared" si="13"/>
        <v>0</v>
      </c>
    </row>
    <row r="24" spans="3:35" x14ac:dyDescent="0.25">
      <c r="C24" s="237"/>
      <c r="D24" s="207" t="s">
        <v>55</v>
      </c>
      <c r="E24" s="207">
        <v>16081293</v>
      </c>
      <c r="F24" s="208" t="s">
        <v>65</v>
      </c>
      <c r="G24" s="208" t="s">
        <v>66</v>
      </c>
      <c r="H24" s="208" t="s">
        <v>58</v>
      </c>
      <c r="I24" s="208" t="s">
        <v>59</v>
      </c>
      <c r="J24" s="208">
        <v>34744</v>
      </c>
      <c r="K24" s="1"/>
      <c r="L24" s="103"/>
      <c r="M24" s="103"/>
      <c r="N24" s="104"/>
      <c r="O24" s="104"/>
      <c r="P24" s="103"/>
      <c r="Q24" s="103"/>
      <c r="R24" s="88" t="str">
        <f t="shared" si="4"/>
        <v/>
      </c>
      <c r="S24" s="89">
        <f t="shared" si="5"/>
        <v>0</v>
      </c>
      <c r="T24" s="89">
        <f t="shared" si="6"/>
        <v>0</v>
      </c>
      <c r="U24" s="89">
        <f t="shared" si="7"/>
        <v>0</v>
      </c>
      <c r="W24" s="54"/>
      <c r="X24" s="103"/>
      <c r="Y24" s="103"/>
      <c r="Z24" s="89">
        <f t="shared" si="8"/>
        <v>0</v>
      </c>
      <c r="AA24" s="89">
        <f t="shared" si="9"/>
        <v>0</v>
      </c>
      <c r="AB24" s="89">
        <f t="shared" si="10"/>
        <v>0</v>
      </c>
      <c r="AD24" s="54"/>
      <c r="AE24" s="103"/>
      <c r="AF24" s="103"/>
      <c r="AG24" s="89">
        <f t="shared" si="11"/>
        <v>0</v>
      </c>
      <c r="AH24" s="89">
        <f t="shared" si="12"/>
        <v>0</v>
      </c>
      <c r="AI24" s="89">
        <f t="shared" si="13"/>
        <v>0</v>
      </c>
    </row>
    <row r="25" spans="3:35" x14ac:dyDescent="0.25">
      <c r="C25" s="237"/>
      <c r="D25" s="207" t="s">
        <v>55</v>
      </c>
      <c r="E25" s="207">
        <v>17036090</v>
      </c>
      <c r="F25" s="208" t="s">
        <v>67</v>
      </c>
      <c r="G25" s="208" t="s">
        <v>68</v>
      </c>
      <c r="H25" s="208" t="s">
        <v>58</v>
      </c>
      <c r="I25" s="208" t="s">
        <v>59</v>
      </c>
      <c r="J25" s="208">
        <v>34744</v>
      </c>
      <c r="K25" s="1"/>
      <c r="L25" s="103"/>
      <c r="M25" s="103"/>
      <c r="N25" s="104"/>
      <c r="O25" s="104"/>
      <c r="P25" s="103"/>
      <c r="Q25" s="103"/>
      <c r="R25" s="88" t="str">
        <f t="shared" si="4"/>
        <v/>
      </c>
      <c r="S25" s="89">
        <f t="shared" si="5"/>
        <v>0</v>
      </c>
      <c r="T25" s="89">
        <f t="shared" si="6"/>
        <v>0</v>
      </c>
      <c r="U25" s="89">
        <f t="shared" si="7"/>
        <v>0</v>
      </c>
      <c r="W25" s="54"/>
      <c r="X25" s="103"/>
      <c r="Y25" s="103"/>
      <c r="Z25" s="89">
        <f t="shared" si="8"/>
        <v>0</v>
      </c>
      <c r="AA25" s="89">
        <f t="shared" si="9"/>
        <v>0</v>
      </c>
      <c r="AB25" s="89">
        <f t="shared" si="10"/>
        <v>0</v>
      </c>
      <c r="AD25" s="54"/>
      <c r="AE25" s="103"/>
      <c r="AF25" s="103"/>
      <c r="AG25" s="89">
        <f t="shared" si="11"/>
        <v>0</v>
      </c>
      <c r="AH25" s="89">
        <f t="shared" si="12"/>
        <v>0</v>
      </c>
      <c r="AI25" s="89">
        <f t="shared" si="13"/>
        <v>0</v>
      </c>
    </row>
    <row r="26" spans="3:35" ht="16.5" customHeight="1" x14ac:dyDescent="0.25">
      <c r="C26" s="238"/>
      <c r="D26" s="207" t="s">
        <v>55</v>
      </c>
      <c r="E26" s="207">
        <v>16081288</v>
      </c>
      <c r="F26" s="208" t="s">
        <v>69</v>
      </c>
      <c r="G26" s="208" t="s">
        <v>70</v>
      </c>
      <c r="H26" s="208" t="s">
        <v>58</v>
      </c>
      <c r="I26" s="208" t="s">
        <v>59</v>
      </c>
      <c r="J26" s="208">
        <v>34744</v>
      </c>
      <c r="K26" s="1"/>
      <c r="L26" s="103"/>
      <c r="M26" s="103"/>
      <c r="N26" s="104"/>
      <c r="O26" s="104"/>
      <c r="P26" s="103"/>
      <c r="Q26" s="103"/>
      <c r="R26" s="88" t="str">
        <f t="shared" si="4"/>
        <v/>
      </c>
      <c r="S26" s="89">
        <f t="shared" si="5"/>
        <v>0</v>
      </c>
      <c r="T26" s="89">
        <f t="shared" si="6"/>
        <v>0</v>
      </c>
      <c r="U26" s="89">
        <f t="shared" si="7"/>
        <v>0</v>
      </c>
      <c r="W26" s="54"/>
      <c r="X26" s="103"/>
      <c r="Y26" s="103"/>
      <c r="Z26" s="89">
        <f t="shared" si="8"/>
        <v>0</v>
      </c>
      <c r="AA26" s="89">
        <f t="shared" si="9"/>
        <v>0</v>
      </c>
      <c r="AB26" s="89">
        <f t="shared" si="10"/>
        <v>0</v>
      </c>
      <c r="AD26" s="54"/>
      <c r="AE26" s="103"/>
      <c r="AF26" s="103"/>
      <c r="AG26" s="89">
        <f t="shared" si="11"/>
        <v>0</v>
      </c>
      <c r="AH26" s="89">
        <f t="shared" si="12"/>
        <v>0</v>
      </c>
      <c r="AI26" s="89">
        <f t="shared" si="13"/>
        <v>0</v>
      </c>
    </row>
    <row r="27" spans="3:35" s="40" customFormat="1" x14ac:dyDescent="0.25">
      <c r="C27" s="237"/>
      <c r="D27" s="207" t="s">
        <v>55</v>
      </c>
      <c r="E27" s="207">
        <v>16046344</v>
      </c>
      <c r="F27" s="208" t="s">
        <v>71</v>
      </c>
      <c r="G27" s="208" t="s">
        <v>72</v>
      </c>
      <c r="H27" s="208" t="s">
        <v>73</v>
      </c>
      <c r="I27" s="208" t="s">
        <v>59</v>
      </c>
      <c r="J27" s="208">
        <v>34769</v>
      </c>
      <c r="K27" s="1"/>
      <c r="L27" s="103"/>
      <c r="M27" s="103"/>
      <c r="N27" s="104"/>
      <c r="O27" s="104"/>
      <c r="P27" s="103"/>
      <c r="Q27" s="103"/>
      <c r="R27" s="88" t="str">
        <f t="shared" si="4"/>
        <v/>
      </c>
      <c r="S27" s="89">
        <f t="shared" si="5"/>
        <v>0</v>
      </c>
      <c r="T27" s="89">
        <f t="shared" si="6"/>
        <v>0</v>
      </c>
      <c r="U27" s="89">
        <f t="shared" si="7"/>
        <v>0</v>
      </c>
      <c r="W27" s="54"/>
      <c r="X27" s="103"/>
      <c r="Y27" s="103"/>
      <c r="Z27" s="89">
        <f t="shared" si="8"/>
        <v>0</v>
      </c>
      <c r="AA27" s="89">
        <f t="shared" si="9"/>
        <v>0</v>
      </c>
      <c r="AB27" s="89">
        <f t="shared" si="10"/>
        <v>0</v>
      </c>
      <c r="AD27" s="54"/>
      <c r="AE27" s="103"/>
      <c r="AF27" s="103"/>
      <c r="AG27" s="89">
        <f t="shared" si="11"/>
        <v>0</v>
      </c>
      <c r="AH27" s="89">
        <f t="shared" si="12"/>
        <v>0</v>
      </c>
      <c r="AI27" s="89">
        <f t="shared" si="13"/>
        <v>0</v>
      </c>
    </row>
    <row r="28" spans="3:35" x14ac:dyDescent="0.25">
      <c r="C28" s="237"/>
      <c r="D28" s="207" t="s">
        <v>55</v>
      </c>
      <c r="E28" s="207">
        <v>17036089</v>
      </c>
      <c r="F28" s="208" t="s">
        <v>74</v>
      </c>
      <c r="G28" s="208" t="s">
        <v>75</v>
      </c>
      <c r="H28" s="208" t="s">
        <v>73</v>
      </c>
      <c r="I28" s="208" t="s">
        <v>59</v>
      </c>
      <c r="J28" s="208">
        <v>34769</v>
      </c>
      <c r="K28" s="1"/>
      <c r="L28" s="103"/>
      <c r="M28" s="103"/>
      <c r="N28" s="104"/>
      <c r="O28" s="104"/>
      <c r="P28" s="103"/>
      <c r="Q28" s="103"/>
      <c r="R28" s="88" t="str">
        <f t="shared" si="4"/>
        <v/>
      </c>
      <c r="S28" s="89">
        <f t="shared" si="5"/>
        <v>0</v>
      </c>
      <c r="T28" s="89">
        <f t="shared" si="6"/>
        <v>0</v>
      </c>
      <c r="U28" s="89">
        <f t="shared" si="7"/>
        <v>0</v>
      </c>
      <c r="W28" s="54"/>
      <c r="X28" s="103"/>
      <c r="Y28" s="103"/>
      <c r="Z28" s="89">
        <f t="shared" si="8"/>
        <v>0</v>
      </c>
      <c r="AA28" s="89">
        <f t="shared" si="9"/>
        <v>0</v>
      </c>
      <c r="AB28" s="89">
        <f t="shared" si="10"/>
        <v>0</v>
      </c>
      <c r="AD28" s="54"/>
      <c r="AE28" s="103"/>
      <c r="AF28" s="103"/>
      <c r="AG28" s="89">
        <f t="shared" si="11"/>
        <v>0</v>
      </c>
      <c r="AH28" s="89">
        <f t="shared" si="12"/>
        <v>0</v>
      </c>
      <c r="AI28" s="89">
        <f t="shared" si="13"/>
        <v>0</v>
      </c>
    </row>
    <row r="29" spans="3:35" x14ac:dyDescent="0.25">
      <c r="C29" s="237"/>
      <c r="D29" s="207" t="s">
        <v>55</v>
      </c>
      <c r="E29" s="207">
        <v>16023249</v>
      </c>
      <c r="F29" s="208" t="s">
        <v>76</v>
      </c>
      <c r="G29" s="208" t="s">
        <v>77</v>
      </c>
      <c r="H29" s="208" t="s">
        <v>58</v>
      </c>
      <c r="I29" s="208" t="s">
        <v>59</v>
      </c>
      <c r="J29" s="208">
        <v>34744</v>
      </c>
      <c r="K29" s="1"/>
      <c r="L29" s="103"/>
      <c r="M29" s="103"/>
      <c r="N29" s="104"/>
      <c r="O29" s="104"/>
      <c r="P29" s="103"/>
      <c r="Q29" s="103"/>
      <c r="R29" s="88" t="str">
        <f t="shared" si="4"/>
        <v/>
      </c>
      <c r="S29" s="89">
        <f t="shared" si="5"/>
        <v>0</v>
      </c>
      <c r="T29" s="89">
        <f t="shared" si="6"/>
        <v>0</v>
      </c>
      <c r="U29" s="89">
        <f t="shared" si="7"/>
        <v>0</v>
      </c>
      <c r="W29" s="54"/>
      <c r="X29" s="103"/>
      <c r="Y29" s="103"/>
      <c r="Z29" s="89">
        <f t="shared" si="8"/>
        <v>0</v>
      </c>
      <c r="AA29" s="89">
        <f t="shared" si="9"/>
        <v>0</v>
      </c>
      <c r="AB29" s="89">
        <f t="shared" si="10"/>
        <v>0</v>
      </c>
      <c r="AD29" s="54"/>
      <c r="AE29" s="103"/>
      <c r="AF29" s="103"/>
      <c r="AG29" s="89">
        <f t="shared" si="11"/>
        <v>0</v>
      </c>
      <c r="AH29" s="89">
        <f t="shared" si="12"/>
        <v>0</v>
      </c>
      <c r="AI29" s="89">
        <f t="shared" si="13"/>
        <v>0</v>
      </c>
    </row>
    <row r="30" spans="3:35" x14ac:dyDescent="0.25">
      <c r="C30" s="237"/>
      <c r="D30" s="207" t="s">
        <v>55</v>
      </c>
      <c r="E30" s="207">
        <v>16081287</v>
      </c>
      <c r="F30" s="208" t="s">
        <v>78</v>
      </c>
      <c r="G30" s="208" t="s">
        <v>79</v>
      </c>
      <c r="H30" s="208" t="s">
        <v>58</v>
      </c>
      <c r="I30" s="208" t="s">
        <v>59</v>
      </c>
      <c r="J30" s="208">
        <v>34744</v>
      </c>
      <c r="K30" s="1"/>
      <c r="L30" s="103"/>
      <c r="M30" s="103"/>
      <c r="N30" s="104"/>
      <c r="O30" s="104"/>
      <c r="P30" s="103"/>
      <c r="Q30" s="103"/>
      <c r="R30" s="88" t="str">
        <f t="shared" si="4"/>
        <v/>
      </c>
      <c r="S30" s="89">
        <f t="shared" si="5"/>
        <v>0</v>
      </c>
      <c r="T30" s="89">
        <f t="shared" si="6"/>
        <v>0</v>
      </c>
      <c r="U30" s="89">
        <f t="shared" si="7"/>
        <v>0</v>
      </c>
      <c r="W30" s="54"/>
      <c r="X30" s="103"/>
      <c r="Y30" s="103"/>
      <c r="Z30" s="89">
        <f t="shared" si="8"/>
        <v>0</v>
      </c>
      <c r="AA30" s="89">
        <f t="shared" si="9"/>
        <v>0</v>
      </c>
      <c r="AB30" s="89">
        <f t="shared" si="10"/>
        <v>0</v>
      </c>
      <c r="AD30" s="54"/>
      <c r="AE30" s="103"/>
      <c r="AF30" s="103"/>
      <c r="AG30" s="89">
        <f t="shared" si="11"/>
        <v>0</v>
      </c>
      <c r="AH30" s="89">
        <f t="shared" si="12"/>
        <v>0</v>
      </c>
      <c r="AI30" s="89">
        <f t="shared" si="13"/>
        <v>0</v>
      </c>
    </row>
    <row r="31" spans="3:35" x14ac:dyDescent="0.25">
      <c r="C31" s="237"/>
      <c r="D31" s="207" t="s">
        <v>55</v>
      </c>
      <c r="E31" s="207">
        <v>17035540</v>
      </c>
      <c r="F31" s="208" t="s">
        <v>80</v>
      </c>
      <c r="G31" s="208" t="s">
        <v>81</v>
      </c>
      <c r="H31" s="208" t="s">
        <v>82</v>
      </c>
      <c r="I31" s="208" t="s">
        <v>59</v>
      </c>
      <c r="J31" s="208">
        <v>34771</v>
      </c>
      <c r="K31" s="1"/>
      <c r="L31" s="103"/>
      <c r="M31" s="103"/>
      <c r="N31" s="104"/>
      <c r="O31" s="104"/>
      <c r="P31" s="103"/>
      <c r="Q31" s="103"/>
      <c r="R31" s="88" t="str">
        <f t="shared" si="4"/>
        <v/>
      </c>
      <c r="S31" s="89">
        <f t="shared" si="5"/>
        <v>0</v>
      </c>
      <c r="T31" s="89">
        <f t="shared" si="6"/>
        <v>0</v>
      </c>
      <c r="U31" s="89">
        <f t="shared" si="7"/>
        <v>0</v>
      </c>
      <c r="W31" s="54"/>
      <c r="X31" s="103"/>
      <c r="Y31" s="103"/>
      <c r="Z31" s="89">
        <f t="shared" si="8"/>
        <v>0</v>
      </c>
      <c r="AA31" s="89">
        <f t="shared" si="9"/>
        <v>0</v>
      </c>
      <c r="AB31" s="89">
        <f t="shared" si="10"/>
        <v>0</v>
      </c>
      <c r="AD31" s="54"/>
      <c r="AE31" s="103"/>
      <c r="AF31" s="103"/>
      <c r="AG31" s="89">
        <f t="shared" si="11"/>
        <v>0</v>
      </c>
      <c r="AH31" s="89">
        <f t="shared" si="12"/>
        <v>0</v>
      </c>
      <c r="AI31" s="89">
        <f t="shared" si="13"/>
        <v>0</v>
      </c>
    </row>
    <row r="32" spans="3:35" x14ac:dyDescent="0.25">
      <c r="C32" s="237"/>
      <c r="D32" s="209" t="s">
        <v>55</v>
      </c>
      <c r="E32" s="239">
        <v>38775</v>
      </c>
      <c r="F32" s="211" t="s">
        <v>195</v>
      </c>
      <c r="G32" s="211" t="s">
        <v>196</v>
      </c>
      <c r="H32" s="208" t="s">
        <v>82</v>
      </c>
      <c r="I32" s="208" t="s">
        <v>59</v>
      </c>
      <c r="J32" s="208">
        <v>34769</v>
      </c>
      <c r="K32" s="1"/>
      <c r="L32" s="103"/>
      <c r="M32" s="103"/>
      <c r="N32" s="104"/>
      <c r="O32" s="104"/>
      <c r="P32" s="103"/>
      <c r="Q32" s="103"/>
      <c r="R32" s="88" t="str">
        <f t="shared" si="4"/>
        <v/>
      </c>
      <c r="S32" s="89">
        <f t="shared" si="5"/>
        <v>0</v>
      </c>
      <c r="T32" s="89">
        <f t="shared" si="6"/>
        <v>0</v>
      </c>
      <c r="U32" s="89">
        <f t="shared" si="7"/>
        <v>0</v>
      </c>
      <c r="W32" s="54"/>
      <c r="X32" s="103"/>
      <c r="Y32" s="103"/>
      <c r="Z32" s="89">
        <f t="shared" si="8"/>
        <v>0</v>
      </c>
      <c r="AA32" s="89">
        <f t="shared" si="9"/>
        <v>0</v>
      </c>
      <c r="AB32" s="89">
        <f t="shared" si="10"/>
        <v>0</v>
      </c>
      <c r="AD32" s="54"/>
      <c r="AE32" s="103"/>
      <c r="AF32" s="103"/>
      <c r="AG32" s="89">
        <f t="shared" si="11"/>
        <v>0</v>
      </c>
      <c r="AH32" s="89">
        <f t="shared" si="12"/>
        <v>0</v>
      </c>
      <c r="AI32" s="89">
        <f t="shared" si="13"/>
        <v>0</v>
      </c>
    </row>
    <row r="33" spans="3:35" x14ac:dyDescent="0.25">
      <c r="C33" s="237"/>
      <c r="D33" s="209" t="s">
        <v>235</v>
      </c>
      <c r="E33" s="239">
        <v>16080940</v>
      </c>
      <c r="F33" s="211" t="s">
        <v>202</v>
      </c>
      <c r="G33" s="211" t="s">
        <v>203</v>
      </c>
      <c r="H33" s="208" t="s">
        <v>73</v>
      </c>
      <c r="I33" s="208" t="s">
        <v>59</v>
      </c>
      <c r="J33" s="208">
        <v>34769</v>
      </c>
      <c r="K33" s="54"/>
      <c r="L33" s="103"/>
      <c r="M33" s="103"/>
      <c r="N33" s="104"/>
      <c r="O33" s="104"/>
      <c r="P33" s="103"/>
      <c r="Q33" s="103"/>
      <c r="R33" s="88" t="str">
        <f t="shared" si="4"/>
        <v/>
      </c>
      <c r="S33" s="89">
        <f t="shared" si="5"/>
        <v>0</v>
      </c>
      <c r="T33" s="89">
        <f t="shared" si="6"/>
        <v>0</v>
      </c>
      <c r="U33" s="89">
        <f t="shared" si="7"/>
        <v>0</v>
      </c>
      <c r="W33" s="54"/>
      <c r="X33" s="103"/>
      <c r="Y33" s="103"/>
      <c r="Z33" s="89">
        <f t="shared" si="8"/>
        <v>0</v>
      </c>
      <c r="AA33" s="89">
        <f t="shared" si="9"/>
        <v>0</v>
      </c>
      <c r="AB33" s="89">
        <f t="shared" si="10"/>
        <v>0</v>
      </c>
      <c r="AD33" s="54"/>
      <c r="AE33" s="103"/>
      <c r="AF33" s="103"/>
      <c r="AG33" s="89">
        <f t="shared" si="11"/>
        <v>0</v>
      </c>
      <c r="AH33" s="89">
        <f t="shared" si="12"/>
        <v>0</v>
      </c>
      <c r="AI33" s="89">
        <f t="shared" si="13"/>
        <v>0</v>
      </c>
    </row>
    <row r="34" spans="3:35" x14ac:dyDescent="0.25">
      <c r="C34" s="237"/>
      <c r="D34" s="209" t="s">
        <v>235</v>
      </c>
      <c r="E34" s="239">
        <v>16080941</v>
      </c>
      <c r="F34" s="211" t="s">
        <v>204</v>
      </c>
      <c r="G34" s="211" t="s">
        <v>205</v>
      </c>
      <c r="H34" s="208" t="s">
        <v>58</v>
      </c>
      <c r="I34" s="208" t="s">
        <v>59</v>
      </c>
      <c r="J34" s="208">
        <v>34759</v>
      </c>
      <c r="K34" s="54"/>
      <c r="L34" s="103"/>
      <c r="M34" s="103"/>
      <c r="N34" s="104"/>
      <c r="O34" s="104"/>
      <c r="P34" s="103"/>
      <c r="Q34" s="103"/>
      <c r="R34" s="88" t="str">
        <f t="shared" si="4"/>
        <v/>
      </c>
      <c r="S34" s="89">
        <f t="shared" si="5"/>
        <v>0</v>
      </c>
      <c r="T34" s="89">
        <f t="shared" si="6"/>
        <v>0</v>
      </c>
      <c r="U34" s="89">
        <f t="shared" si="7"/>
        <v>0</v>
      </c>
      <c r="W34" s="54"/>
      <c r="X34" s="103"/>
      <c r="Y34" s="103"/>
      <c r="Z34" s="89">
        <f t="shared" si="8"/>
        <v>0</v>
      </c>
      <c r="AA34" s="89">
        <f t="shared" si="9"/>
        <v>0</v>
      </c>
      <c r="AB34" s="89">
        <f t="shared" si="10"/>
        <v>0</v>
      </c>
      <c r="AD34" s="54"/>
      <c r="AE34" s="103"/>
      <c r="AF34" s="103"/>
      <c r="AG34" s="89">
        <f t="shared" si="11"/>
        <v>0</v>
      </c>
      <c r="AH34" s="89">
        <f t="shared" si="12"/>
        <v>0</v>
      </c>
      <c r="AI34" s="89">
        <f t="shared" si="13"/>
        <v>0</v>
      </c>
    </row>
    <row r="35" spans="3:35" x14ac:dyDescent="0.25">
      <c r="C35" s="237"/>
      <c r="D35" s="209" t="s">
        <v>235</v>
      </c>
      <c r="E35" s="207">
        <v>38749</v>
      </c>
      <c r="F35" s="208" t="s">
        <v>218</v>
      </c>
      <c r="G35" s="208" t="s">
        <v>144</v>
      </c>
      <c r="H35" s="208" t="s">
        <v>58</v>
      </c>
      <c r="I35" s="208" t="s">
        <v>59</v>
      </c>
      <c r="J35" s="208">
        <v>34744</v>
      </c>
      <c r="K35" s="1"/>
      <c r="L35" s="103"/>
      <c r="M35" s="103"/>
      <c r="N35" s="104"/>
      <c r="O35" s="104"/>
      <c r="P35" s="103"/>
      <c r="Q35" s="103"/>
      <c r="R35" s="88" t="str">
        <f t="shared" si="4"/>
        <v/>
      </c>
      <c r="S35" s="89">
        <f t="shared" si="5"/>
        <v>0</v>
      </c>
      <c r="T35" s="89">
        <f t="shared" si="6"/>
        <v>0</v>
      </c>
      <c r="U35" s="89">
        <f t="shared" si="7"/>
        <v>0</v>
      </c>
      <c r="W35" s="54"/>
      <c r="X35" s="103"/>
      <c r="Y35" s="103"/>
      <c r="Z35" s="89">
        <f t="shared" si="8"/>
        <v>0</v>
      </c>
      <c r="AA35" s="89">
        <f t="shared" si="9"/>
        <v>0</v>
      </c>
      <c r="AB35" s="89">
        <f t="shared" si="10"/>
        <v>0</v>
      </c>
      <c r="AD35" s="54"/>
      <c r="AE35" s="103"/>
      <c r="AF35" s="103"/>
      <c r="AG35" s="89">
        <f t="shared" si="11"/>
        <v>0</v>
      </c>
      <c r="AH35" s="89">
        <f t="shared" si="12"/>
        <v>0</v>
      </c>
      <c r="AI35" s="89">
        <f t="shared" si="13"/>
        <v>0</v>
      </c>
    </row>
    <row r="36" spans="3:35" x14ac:dyDescent="0.25">
      <c r="C36" s="237"/>
      <c r="D36" s="209" t="s">
        <v>178</v>
      </c>
      <c r="E36" s="207">
        <v>16033409</v>
      </c>
      <c r="F36" s="208" t="s">
        <v>179</v>
      </c>
      <c r="G36" s="208" t="s">
        <v>180</v>
      </c>
      <c r="H36" s="208" t="s">
        <v>58</v>
      </c>
      <c r="I36" s="208" t="s">
        <v>59</v>
      </c>
      <c r="J36" s="208">
        <v>34744</v>
      </c>
      <c r="K36" s="1"/>
      <c r="L36" s="103"/>
      <c r="M36" s="103"/>
      <c r="N36" s="104"/>
      <c r="O36" s="104"/>
      <c r="P36" s="103"/>
      <c r="Q36" s="103"/>
      <c r="R36" s="88" t="str">
        <f t="shared" si="4"/>
        <v/>
      </c>
      <c r="S36" s="89">
        <f t="shared" si="5"/>
        <v>0</v>
      </c>
      <c r="T36" s="89">
        <f t="shared" si="6"/>
        <v>0</v>
      </c>
      <c r="U36" s="89">
        <f t="shared" si="7"/>
        <v>0</v>
      </c>
      <c r="W36" s="54"/>
      <c r="X36" s="103"/>
      <c r="Y36" s="103"/>
      <c r="Z36" s="89">
        <f t="shared" si="8"/>
        <v>0</v>
      </c>
      <c r="AA36" s="89">
        <f t="shared" si="9"/>
        <v>0</v>
      </c>
      <c r="AB36" s="89">
        <f t="shared" si="10"/>
        <v>0</v>
      </c>
      <c r="AD36" s="54"/>
      <c r="AE36" s="103"/>
      <c r="AF36" s="103"/>
      <c r="AG36" s="89">
        <f t="shared" si="11"/>
        <v>0</v>
      </c>
      <c r="AH36" s="89">
        <f t="shared" si="12"/>
        <v>0</v>
      </c>
      <c r="AI36" s="89">
        <f t="shared" si="13"/>
        <v>0</v>
      </c>
    </row>
    <row r="37" spans="3:35" x14ac:dyDescent="0.25">
      <c r="C37" s="237"/>
      <c r="D37" s="209" t="s">
        <v>178</v>
      </c>
      <c r="E37" s="239">
        <v>228366</v>
      </c>
      <c r="F37" s="211" t="s">
        <v>197</v>
      </c>
      <c r="G37" s="211" t="s">
        <v>198</v>
      </c>
      <c r="H37" s="208" t="s">
        <v>58</v>
      </c>
      <c r="I37" s="208" t="s">
        <v>59</v>
      </c>
      <c r="J37" s="208">
        <v>34741</v>
      </c>
      <c r="K37" s="54"/>
      <c r="L37" s="103"/>
      <c r="M37" s="103"/>
      <c r="N37" s="104"/>
      <c r="O37" s="104"/>
      <c r="P37" s="103"/>
      <c r="Q37" s="103"/>
      <c r="R37" s="88" t="str">
        <f t="shared" si="4"/>
        <v/>
      </c>
      <c r="S37" s="89">
        <f t="shared" si="5"/>
        <v>0</v>
      </c>
      <c r="T37" s="89">
        <f t="shared" si="6"/>
        <v>0</v>
      </c>
      <c r="U37" s="89">
        <f t="shared" si="7"/>
        <v>0</v>
      </c>
      <c r="W37" s="54"/>
      <c r="X37" s="103"/>
      <c r="Y37" s="103"/>
      <c r="Z37" s="89">
        <f t="shared" si="8"/>
        <v>0</v>
      </c>
      <c r="AA37" s="89">
        <f t="shared" si="9"/>
        <v>0</v>
      </c>
      <c r="AB37" s="89">
        <f t="shared" si="10"/>
        <v>0</v>
      </c>
      <c r="AD37" s="54"/>
      <c r="AE37" s="103"/>
      <c r="AF37" s="103"/>
      <c r="AG37" s="89">
        <f t="shared" si="11"/>
        <v>0</v>
      </c>
      <c r="AH37" s="89">
        <f t="shared" si="12"/>
        <v>0</v>
      </c>
      <c r="AI37" s="89">
        <f t="shared" si="13"/>
        <v>0</v>
      </c>
    </row>
    <row r="38" spans="3:35" x14ac:dyDescent="0.25">
      <c r="C38" s="237"/>
      <c r="D38" s="207" t="s">
        <v>54</v>
      </c>
      <c r="E38" s="207">
        <v>16050545</v>
      </c>
      <c r="F38" s="208" t="s">
        <v>83</v>
      </c>
      <c r="G38" s="208" t="s">
        <v>84</v>
      </c>
      <c r="H38" s="208" t="s">
        <v>58</v>
      </c>
      <c r="I38" s="208" t="s">
        <v>59</v>
      </c>
      <c r="J38" s="208">
        <v>34758</v>
      </c>
      <c r="K38" s="54"/>
      <c r="L38" s="103"/>
      <c r="M38" s="103"/>
      <c r="N38" s="104"/>
      <c r="O38" s="104"/>
      <c r="P38" s="103"/>
      <c r="Q38" s="103"/>
      <c r="R38" s="88" t="str">
        <f t="shared" si="4"/>
        <v/>
      </c>
      <c r="S38" s="89">
        <f t="shared" si="5"/>
        <v>0</v>
      </c>
      <c r="T38" s="89">
        <f t="shared" si="6"/>
        <v>0</v>
      </c>
      <c r="U38" s="89">
        <f t="shared" si="7"/>
        <v>0</v>
      </c>
      <c r="W38" s="54"/>
      <c r="X38" s="103"/>
      <c r="Y38" s="103"/>
      <c r="Z38" s="89">
        <f t="shared" si="8"/>
        <v>0</v>
      </c>
      <c r="AA38" s="89">
        <f t="shared" si="9"/>
        <v>0</v>
      </c>
      <c r="AB38" s="89">
        <f t="shared" si="10"/>
        <v>0</v>
      </c>
      <c r="AD38" s="54"/>
      <c r="AE38" s="103"/>
      <c r="AF38" s="103"/>
      <c r="AG38" s="89">
        <f t="shared" si="11"/>
        <v>0</v>
      </c>
      <c r="AH38" s="89">
        <f t="shared" si="12"/>
        <v>0</v>
      </c>
      <c r="AI38" s="89">
        <f t="shared" si="13"/>
        <v>0</v>
      </c>
    </row>
    <row r="39" spans="3:35" x14ac:dyDescent="0.25">
      <c r="C39" s="237"/>
      <c r="D39" s="207" t="s">
        <v>54</v>
      </c>
      <c r="E39" s="207">
        <v>16042370</v>
      </c>
      <c r="F39" s="208" t="s">
        <v>85</v>
      </c>
      <c r="G39" s="208" t="s">
        <v>86</v>
      </c>
      <c r="H39" s="208" t="s">
        <v>64</v>
      </c>
      <c r="I39" s="208" t="s">
        <v>59</v>
      </c>
      <c r="J39" s="208">
        <v>34769</v>
      </c>
      <c r="K39" s="1"/>
      <c r="L39" s="103"/>
      <c r="M39" s="103"/>
      <c r="N39" s="104"/>
      <c r="O39" s="104"/>
      <c r="P39" s="103"/>
      <c r="Q39" s="103"/>
      <c r="R39" s="88" t="str">
        <f t="shared" si="4"/>
        <v/>
      </c>
      <c r="S39" s="89">
        <f t="shared" si="5"/>
        <v>0</v>
      </c>
      <c r="T39" s="89">
        <f t="shared" si="6"/>
        <v>0</v>
      </c>
      <c r="U39" s="89">
        <f t="shared" si="7"/>
        <v>0</v>
      </c>
      <c r="W39" s="54"/>
      <c r="X39" s="103"/>
      <c r="Y39" s="103"/>
      <c r="Z39" s="89">
        <f t="shared" si="8"/>
        <v>0</v>
      </c>
      <c r="AA39" s="89">
        <f t="shared" si="9"/>
        <v>0</v>
      </c>
      <c r="AB39" s="89">
        <f t="shared" si="10"/>
        <v>0</v>
      </c>
      <c r="AD39" s="54"/>
      <c r="AE39" s="103"/>
      <c r="AF39" s="103"/>
      <c r="AG39" s="89">
        <f t="shared" si="11"/>
        <v>0</v>
      </c>
      <c r="AH39" s="89">
        <f t="shared" si="12"/>
        <v>0</v>
      </c>
      <c r="AI39" s="89">
        <f t="shared" si="13"/>
        <v>0</v>
      </c>
    </row>
    <row r="40" spans="3:35" x14ac:dyDescent="0.25">
      <c r="C40" s="237"/>
      <c r="D40" s="207" t="s">
        <v>54</v>
      </c>
      <c r="E40" s="207">
        <v>38745</v>
      </c>
      <c r="F40" s="208" t="s">
        <v>87</v>
      </c>
      <c r="G40" s="208" t="s">
        <v>88</v>
      </c>
      <c r="H40" s="208" t="s">
        <v>58</v>
      </c>
      <c r="I40" s="208" t="s">
        <v>59</v>
      </c>
      <c r="J40" s="208">
        <v>34744</v>
      </c>
      <c r="K40" s="1"/>
      <c r="L40" s="103"/>
      <c r="M40" s="103"/>
      <c r="N40" s="104"/>
      <c r="O40" s="104"/>
      <c r="P40" s="103"/>
      <c r="Q40" s="103"/>
      <c r="R40" s="88" t="str">
        <f t="shared" si="4"/>
        <v/>
      </c>
      <c r="S40" s="89">
        <f t="shared" si="5"/>
        <v>0</v>
      </c>
      <c r="T40" s="89">
        <f t="shared" si="6"/>
        <v>0</v>
      </c>
      <c r="U40" s="89">
        <f t="shared" si="7"/>
        <v>0</v>
      </c>
      <c r="W40" s="54"/>
      <c r="X40" s="103"/>
      <c r="Y40" s="103"/>
      <c r="Z40" s="89">
        <f t="shared" si="8"/>
        <v>0</v>
      </c>
      <c r="AA40" s="89">
        <f t="shared" si="9"/>
        <v>0</v>
      </c>
      <c r="AB40" s="89">
        <f t="shared" si="10"/>
        <v>0</v>
      </c>
      <c r="AD40" s="54"/>
      <c r="AE40" s="103"/>
      <c r="AF40" s="103"/>
      <c r="AG40" s="89">
        <f t="shared" si="11"/>
        <v>0</v>
      </c>
      <c r="AH40" s="89">
        <f t="shared" si="12"/>
        <v>0</v>
      </c>
      <c r="AI40" s="89">
        <f t="shared" si="13"/>
        <v>0</v>
      </c>
    </row>
    <row r="41" spans="3:35" x14ac:dyDescent="0.25">
      <c r="C41" s="237"/>
      <c r="D41" s="207" t="s">
        <v>54</v>
      </c>
      <c r="E41" s="207">
        <v>38774</v>
      </c>
      <c r="F41" s="208" t="s">
        <v>89</v>
      </c>
      <c r="G41" s="208" t="s">
        <v>90</v>
      </c>
      <c r="H41" s="208" t="s">
        <v>82</v>
      </c>
      <c r="I41" s="208" t="s">
        <v>59</v>
      </c>
      <c r="J41" s="208">
        <v>34769</v>
      </c>
      <c r="K41" s="1"/>
      <c r="L41" s="103"/>
      <c r="M41" s="103"/>
      <c r="N41" s="104"/>
      <c r="O41" s="104"/>
      <c r="P41" s="103"/>
      <c r="Q41" s="103"/>
      <c r="R41" s="88" t="str">
        <f t="shared" si="4"/>
        <v/>
      </c>
      <c r="S41" s="89">
        <f t="shared" si="5"/>
        <v>0</v>
      </c>
      <c r="T41" s="89">
        <f t="shared" si="6"/>
        <v>0</v>
      </c>
      <c r="U41" s="89">
        <f t="shared" si="7"/>
        <v>0</v>
      </c>
      <c r="W41" s="54"/>
      <c r="X41" s="103"/>
      <c r="Y41" s="103"/>
      <c r="Z41" s="89">
        <f t="shared" si="8"/>
        <v>0</v>
      </c>
      <c r="AA41" s="89">
        <f t="shared" si="9"/>
        <v>0</v>
      </c>
      <c r="AB41" s="89">
        <f t="shared" si="10"/>
        <v>0</v>
      </c>
      <c r="AD41" s="54"/>
      <c r="AE41" s="103"/>
      <c r="AF41" s="103"/>
      <c r="AG41" s="89">
        <f t="shared" si="11"/>
        <v>0</v>
      </c>
      <c r="AH41" s="89">
        <f t="shared" si="12"/>
        <v>0</v>
      </c>
      <c r="AI41" s="89">
        <f t="shared" si="13"/>
        <v>0</v>
      </c>
    </row>
    <row r="42" spans="3:35" x14ac:dyDescent="0.25">
      <c r="C42" s="237"/>
      <c r="D42" s="207" t="s">
        <v>54</v>
      </c>
      <c r="E42" s="207">
        <v>38742</v>
      </c>
      <c r="F42" s="208" t="s">
        <v>91</v>
      </c>
      <c r="G42" s="208" t="s">
        <v>92</v>
      </c>
      <c r="H42" s="208" t="s">
        <v>58</v>
      </c>
      <c r="I42" s="208" t="s">
        <v>59</v>
      </c>
      <c r="J42" s="208">
        <v>34743</v>
      </c>
      <c r="K42" s="54"/>
      <c r="L42" s="103"/>
      <c r="M42" s="103"/>
      <c r="N42" s="104"/>
      <c r="O42" s="104"/>
      <c r="P42" s="103"/>
      <c r="Q42" s="103"/>
      <c r="R42" s="88" t="str">
        <f t="shared" si="4"/>
        <v/>
      </c>
      <c r="S42" s="89">
        <f t="shared" si="5"/>
        <v>0</v>
      </c>
      <c r="T42" s="89">
        <f t="shared" si="6"/>
        <v>0</v>
      </c>
      <c r="U42" s="89">
        <f t="shared" si="7"/>
        <v>0</v>
      </c>
      <c r="W42" s="54"/>
      <c r="X42" s="103"/>
      <c r="Y42" s="103"/>
      <c r="Z42" s="89">
        <f t="shared" si="8"/>
        <v>0</v>
      </c>
      <c r="AA42" s="89">
        <f t="shared" si="9"/>
        <v>0</v>
      </c>
      <c r="AB42" s="89">
        <f t="shared" si="10"/>
        <v>0</v>
      </c>
      <c r="AD42" s="54"/>
      <c r="AE42" s="103"/>
      <c r="AF42" s="103"/>
      <c r="AG42" s="89">
        <f t="shared" si="11"/>
        <v>0</v>
      </c>
      <c r="AH42" s="89">
        <f t="shared" si="12"/>
        <v>0</v>
      </c>
      <c r="AI42" s="89">
        <f t="shared" si="13"/>
        <v>0</v>
      </c>
    </row>
    <row r="43" spans="3:35" x14ac:dyDescent="0.25">
      <c r="C43" s="237"/>
      <c r="D43" s="207" t="s">
        <v>54</v>
      </c>
      <c r="E43" s="207">
        <v>16033405</v>
      </c>
      <c r="F43" s="208" t="s">
        <v>93</v>
      </c>
      <c r="G43" s="208" t="s">
        <v>94</v>
      </c>
      <c r="H43" s="208" t="s">
        <v>73</v>
      </c>
      <c r="I43" s="208" t="s">
        <v>59</v>
      </c>
      <c r="J43" s="208">
        <v>34769</v>
      </c>
      <c r="K43" s="1"/>
      <c r="L43" s="103"/>
      <c r="M43" s="103"/>
      <c r="N43" s="104"/>
      <c r="O43" s="104"/>
      <c r="P43" s="103"/>
      <c r="Q43" s="103"/>
      <c r="R43" s="88" t="str">
        <f t="shared" si="4"/>
        <v/>
      </c>
      <c r="S43" s="89">
        <f t="shared" si="5"/>
        <v>0</v>
      </c>
      <c r="T43" s="89">
        <f t="shared" si="6"/>
        <v>0</v>
      </c>
      <c r="U43" s="89">
        <f t="shared" si="7"/>
        <v>0</v>
      </c>
      <c r="W43" s="54"/>
      <c r="X43" s="103"/>
      <c r="Y43" s="103"/>
      <c r="Z43" s="89">
        <f t="shared" si="8"/>
        <v>0</v>
      </c>
      <c r="AA43" s="89">
        <f t="shared" si="9"/>
        <v>0</v>
      </c>
      <c r="AB43" s="89">
        <f t="shared" si="10"/>
        <v>0</v>
      </c>
      <c r="AD43" s="54"/>
      <c r="AE43" s="103"/>
      <c r="AF43" s="103"/>
      <c r="AG43" s="89">
        <f t="shared" si="11"/>
        <v>0</v>
      </c>
      <c r="AH43" s="89">
        <f t="shared" si="12"/>
        <v>0</v>
      </c>
      <c r="AI43" s="89">
        <f t="shared" si="13"/>
        <v>0</v>
      </c>
    </row>
    <row r="44" spans="3:35" x14ac:dyDescent="0.25">
      <c r="C44" s="237"/>
      <c r="D44" s="207" t="s">
        <v>54</v>
      </c>
      <c r="E44" s="207">
        <v>38767</v>
      </c>
      <c r="F44" s="208" t="s">
        <v>95</v>
      </c>
      <c r="G44" s="208" t="s">
        <v>96</v>
      </c>
      <c r="H44" s="208" t="s">
        <v>58</v>
      </c>
      <c r="I44" s="208" t="s">
        <v>59</v>
      </c>
      <c r="J44" s="208">
        <v>34758</v>
      </c>
      <c r="K44" s="54"/>
      <c r="L44" s="103"/>
      <c r="M44" s="103"/>
      <c r="N44" s="104"/>
      <c r="O44" s="104"/>
      <c r="P44" s="103"/>
      <c r="Q44" s="103"/>
      <c r="R44" s="88" t="str">
        <f t="shared" si="4"/>
        <v/>
      </c>
      <c r="S44" s="89">
        <f t="shared" si="5"/>
        <v>0</v>
      </c>
      <c r="T44" s="89">
        <f t="shared" si="6"/>
        <v>0</v>
      </c>
      <c r="U44" s="89">
        <f t="shared" si="7"/>
        <v>0</v>
      </c>
      <c r="W44" s="54"/>
      <c r="X44" s="103"/>
      <c r="Y44" s="103"/>
      <c r="Z44" s="89">
        <f t="shared" si="8"/>
        <v>0</v>
      </c>
      <c r="AA44" s="89">
        <f t="shared" si="9"/>
        <v>0</v>
      </c>
      <c r="AB44" s="89">
        <f t="shared" si="10"/>
        <v>0</v>
      </c>
      <c r="AD44" s="54"/>
      <c r="AE44" s="103"/>
      <c r="AF44" s="103"/>
      <c r="AG44" s="89">
        <f t="shared" si="11"/>
        <v>0</v>
      </c>
      <c r="AH44" s="89">
        <f t="shared" si="12"/>
        <v>0</v>
      </c>
      <c r="AI44" s="89">
        <f t="shared" si="13"/>
        <v>0</v>
      </c>
    </row>
    <row r="45" spans="3:35" x14ac:dyDescent="0.25">
      <c r="C45" s="237"/>
      <c r="D45" s="207" t="s">
        <v>54</v>
      </c>
      <c r="E45" s="207">
        <v>38741</v>
      </c>
      <c r="F45" s="208" t="s">
        <v>97</v>
      </c>
      <c r="G45" s="208" t="s">
        <v>98</v>
      </c>
      <c r="H45" s="208" t="s">
        <v>58</v>
      </c>
      <c r="I45" s="208" t="s">
        <v>59</v>
      </c>
      <c r="J45" s="208">
        <v>34743</v>
      </c>
      <c r="K45" s="54"/>
      <c r="L45" s="103"/>
      <c r="M45" s="103"/>
      <c r="N45" s="104"/>
      <c r="O45" s="104"/>
      <c r="P45" s="103"/>
      <c r="Q45" s="103"/>
      <c r="R45" s="88" t="str">
        <f t="shared" si="4"/>
        <v/>
      </c>
      <c r="S45" s="89">
        <f t="shared" si="5"/>
        <v>0</v>
      </c>
      <c r="T45" s="89">
        <f t="shared" si="6"/>
        <v>0</v>
      </c>
      <c r="U45" s="89">
        <f t="shared" si="7"/>
        <v>0</v>
      </c>
      <c r="W45" s="54"/>
      <c r="X45" s="103"/>
      <c r="Y45" s="103"/>
      <c r="Z45" s="89">
        <f t="shared" si="8"/>
        <v>0</v>
      </c>
      <c r="AA45" s="89">
        <f t="shared" si="9"/>
        <v>0</v>
      </c>
      <c r="AB45" s="89">
        <f t="shared" si="10"/>
        <v>0</v>
      </c>
      <c r="AD45" s="54"/>
      <c r="AE45" s="103"/>
      <c r="AF45" s="103"/>
      <c r="AG45" s="89">
        <f t="shared" si="11"/>
        <v>0</v>
      </c>
      <c r="AH45" s="89">
        <f t="shared" si="12"/>
        <v>0</v>
      </c>
      <c r="AI45" s="89">
        <f t="shared" si="13"/>
        <v>0</v>
      </c>
    </row>
    <row r="46" spans="3:35" x14ac:dyDescent="0.25">
      <c r="C46" s="237"/>
      <c r="D46" s="207" t="s">
        <v>54</v>
      </c>
      <c r="E46" s="207">
        <v>228473</v>
      </c>
      <c r="F46" s="208" t="s">
        <v>99</v>
      </c>
      <c r="G46" s="208" t="s">
        <v>100</v>
      </c>
      <c r="H46" s="208" t="s">
        <v>58</v>
      </c>
      <c r="I46" s="208" t="s">
        <v>59</v>
      </c>
      <c r="J46" s="208">
        <v>34744</v>
      </c>
      <c r="K46" s="1"/>
      <c r="L46" s="103"/>
      <c r="M46" s="103"/>
      <c r="N46" s="104"/>
      <c r="O46" s="104"/>
      <c r="P46" s="103"/>
      <c r="Q46" s="103"/>
      <c r="R46" s="88" t="str">
        <f t="shared" si="4"/>
        <v/>
      </c>
      <c r="S46" s="89">
        <f t="shared" si="5"/>
        <v>0</v>
      </c>
      <c r="T46" s="89">
        <f t="shared" si="6"/>
        <v>0</v>
      </c>
      <c r="U46" s="89">
        <f t="shared" si="7"/>
        <v>0</v>
      </c>
      <c r="W46" s="54"/>
      <c r="X46" s="103"/>
      <c r="Y46" s="103"/>
      <c r="Z46" s="89">
        <f t="shared" si="8"/>
        <v>0</v>
      </c>
      <c r="AA46" s="89">
        <f t="shared" si="9"/>
        <v>0</v>
      </c>
      <c r="AB46" s="89">
        <f t="shared" si="10"/>
        <v>0</v>
      </c>
      <c r="AD46" s="54"/>
      <c r="AE46" s="103"/>
      <c r="AF46" s="103"/>
      <c r="AG46" s="89">
        <f t="shared" si="11"/>
        <v>0</v>
      </c>
      <c r="AH46" s="89">
        <f t="shared" si="12"/>
        <v>0</v>
      </c>
      <c r="AI46" s="89">
        <f t="shared" si="13"/>
        <v>0</v>
      </c>
    </row>
    <row r="47" spans="3:35" x14ac:dyDescent="0.25">
      <c r="C47" s="237"/>
      <c r="D47" s="207" t="s">
        <v>54</v>
      </c>
      <c r="E47" s="207">
        <v>16050546</v>
      </c>
      <c r="F47" s="208" t="s">
        <v>101</v>
      </c>
      <c r="G47" s="208" t="s">
        <v>102</v>
      </c>
      <c r="H47" s="208" t="s">
        <v>73</v>
      </c>
      <c r="I47" s="208" t="s">
        <v>59</v>
      </c>
      <c r="J47" s="208">
        <v>34771</v>
      </c>
      <c r="K47" s="1"/>
      <c r="L47" s="103"/>
      <c r="M47" s="103"/>
      <c r="N47" s="104"/>
      <c r="O47" s="104"/>
      <c r="P47" s="103"/>
      <c r="Q47" s="103"/>
      <c r="R47" s="88" t="str">
        <f t="shared" si="4"/>
        <v/>
      </c>
      <c r="S47" s="89">
        <f t="shared" si="5"/>
        <v>0</v>
      </c>
      <c r="T47" s="89">
        <f t="shared" si="6"/>
        <v>0</v>
      </c>
      <c r="U47" s="89">
        <f t="shared" si="7"/>
        <v>0</v>
      </c>
      <c r="W47" s="54"/>
      <c r="X47" s="103"/>
      <c r="Y47" s="103"/>
      <c r="Z47" s="89">
        <f t="shared" si="8"/>
        <v>0</v>
      </c>
      <c r="AA47" s="89">
        <f t="shared" si="9"/>
        <v>0</v>
      </c>
      <c r="AB47" s="89">
        <f t="shared" si="10"/>
        <v>0</v>
      </c>
      <c r="AD47" s="54"/>
      <c r="AE47" s="103"/>
      <c r="AF47" s="103"/>
      <c r="AG47" s="89">
        <f t="shared" si="11"/>
        <v>0</v>
      </c>
      <c r="AH47" s="89">
        <f t="shared" si="12"/>
        <v>0</v>
      </c>
      <c r="AI47" s="89">
        <f t="shared" si="13"/>
        <v>0</v>
      </c>
    </row>
    <row r="48" spans="3:35" x14ac:dyDescent="0.25">
      <c r="C48" s="237"/>
      <c r="D48" s="207" t="s">
        <v>54</v>
      </c>
      <c r="E48" s="207">
        <v>38740</v>
      </c>
      <c r="F48" s="208" t="s">
        <v>103</v>
      </c>
      <c r="G48" s="208" t="s">
        <v>104</v>
      </c>
      <c r="H48" s="208" t="s">
        <v>58</v>
      </c>
      <c r="I48" s="208" t="s">
        <v>59</v>
      </c>
      <c r="J48" s="208">
        <v>34743</v>
      </c>
      <c r="K48" s="54"/>
      <c r="L48" s="103"/>
      <c r="M48" s="103"/>
      <c r="N48" s="104"/>
      <c r="O48" s="104"/>
      <c r="P48" s="103"/>
      <c r="Q48" s="103"/>
      <c r="R48" s="88" t="str">
        <f t="shared" si="4"/>
        <v/>
      </c>
      <c r="S48" s="89">
        <f t="shared" si="5"/>
        <v>0</v>
      </c>
      <c r="T48" s="89">
        <f t="shared" si="6"/>
        <v>0</v>
      </c>
      <c r="U48" s="89">
        <f t="shared" si="7"/>
        <v>0</v>
      </c>
      <c r="W48" s="54"/>
      <c r="X48" s="103"/>
      <c r="Y48" s="103"/>
      <c r="Z48" s="89">
        <f t="shared" si="8"/>
        <v>0</v>
      </c>
      <c r="AA48" s="89">
        <f t="shared" si="9"/>
        <v>0</v>
      </c>
      <c r="AB48" s="89">
        <f t="shared" si="10"/>
        <v>0</v>
      </c>
      <c r="AD48" s="54"/>
      <c r="AE48" s="103"/>
      <c r="AF48" s="103"/>
      <c r="AG48" s="89">
        <f t="shared" si="11"/>
        <v>0</v>
      </c>
      <c r="AH48" s="89">
        <f t="shared" si="12"/>
        <v>0</v>
      </c>
      <c r="AI48" s="89">
        <f t="shared" si="13"/>
        <v>0</v>
      </c>
    </row>
    <row r="49" spans="3:35" x14ac:dyDescent="0.25">
      <c r="C49" s="237"/>
      <c r="D49" s="207" t="s">
        <v>54</v>
      </c>
      <c r="E49" s="207">
        <v>16059955</v>
      </c>
      <c r="F49" s="208" t="s">
        <v>105</v>
      </c>
      <c r="G49" s="208" t="s">
        <v>106</v>
      </c>
      <c r="H49" s="208" t="s">
        <v>58</v>
      </c>
      <c r="I49" s="208" t="s">
        <v>59</v>
      </c>
      <c r="J49" s="208">
        <v>34744</v>
      </c>
      <c r="K49" s="1"/>
      <c r="L49" s="103"/>
      <c r="M49" s="103"/>
      <c r="N49" s="104"/>
      <c r="O49" s="104"/>
      <c r="P49" s="103"/>
      <c r="Q49" s="103"/>
      <c r="R49" s="88" t="str">
        <f t="shared" si="4"/>
        <v/>
      </c>
      <c r="S49" s="89">
        <f t="shared" si="5"/>
        <v>0</v>
      </c>
      <c r="T49" s="89">
        <f t="shared" si="6"/>
        <v>0</v>
      </c>
      <c r="U49" s="89">
        <f t="shared" si="7"/>
        <v>0</v>
      </c>
      <c r="W49" s="54"/>
      <c r="X49" s="103"/>
      <c r="Y49" s="103"/>
      <c r="Z49" s="89">
        <f t="shared" si="8"/>
        <v>0</v>
      </c>
      <c r="AA49" s="89">
        <f t="shared" si="9"/>
        <v>0</v>
      </c>
      <c r="AB49" s="89">
        <f t="shared" si="10"/>
        <v>0</v>
      </c>
      <c r="AD49" s="54"/>
      <c r="AE49" s="103"/>
      <c r="AF49" s="103"/>
      <c r="AG49" s="89">
        <f t="shared" si="11"/>
        <v>0</v>
      </c>
      <c r="AH49" s="89">
        <f t="shared" si="12"/>
        <v>0</v>
      </c>
      <c r="AI49" s="89">
        <f t="shared" si="13"/>
        <v>0</v>
      </c>
    </row>
    <row r="50" spans="3:35" x14ac:dyDescent="0.25">
      <c r="C50" s="237"/>
      <c r="D50" s="207" t="s">
        <v>54</v>
      </c>
      <c r="E50" s="207">
        <v>16042371</v>
      </c>
      <c r="F50" s="208" t="s">
        <v>107</v>
      </c>
      <c r="G50" s="208" t="s">
        <v>108</v>
      </c>
      <c r="H50" s="208" t="s">
        <v>58</v>
      </c>
      <c r="I50" s="208" t="s">
        <v>59</v>
      </c>
      <c r="J50" s="208">
        <v>34741</v>
      </c>
      <c r="K50" s="54"/>
      <c r="L50" s="103"/>
      <c r="M50" s="103"/>
      <c r="N50" s="104"/>
      <c r="O50" s="104"/>
      <c r="P50" s="103"/>
      <c r="Q50" s="103"/>
      <c r="R50" s="88" t="str">
        <f t="shared" si="4"/>
        <v/>
      </c>
      <c r="S50" s="89">
        <f t="shared" si="5"/>
        <v>0</v>
      </c>
      <c r="T50" s="89">
        <f t="shared" si="6"/>
        <v>0</v>
      </c>
      <c r="U50" s="89">
        <f t="shared" si="7"/>
        <v>0</v>
      </c>
      <c r="W50" s="54"/>
      <c r="X50" s="103"/>
      <c r="Y50" s="103"/>
      <c r="Z50" s="89">
        <f t="shared" si="8"/>
        <v>0</v>
      </c>
      <c r="AA50" s="89">
        <f t="shared" si="9"/>
        <v>0</v>
      </c>
      <c r="AB50" s="89">
        <f t="shared" si="10"/>
        <v>0</v>
      </c>
      <c r="AD50" s="54"/>
      <c r="AE50" s="103"/>
      <c r="AF50" s="103"/>
      <c r="AG50" s="89">
        <f t="shared" si="11"/>
        <v>0</v>
      </c>
      <c r="AH50" s="89">
        <f t="shared" si="12"/>
        <v>0</v>
      </c>
      <c r="AI50" s="89">
        <f t="shared" si="13"/>
        <v>0</v>
      </c>
    </row>
    <row r="51" spans="3:35" x14ac:dyDescent="0.25">
      <c r="C51" s="237"/>
      <c r="D51" s="207" t="s">
        <v>54</v>
      </c>
      <c r="E51" s="207">
        <v>16033404</v>
      </c>
      <c r="F51" s="208" t="s">
        <v>109</v>
      </c>
      <c r="G51" s="208" t="s">
        <v>110</v>
      </c>
      <c r="H51" s="208" t="s">
        <v>58</v>
      </c>
      <c r="I51" s="208" t="s">
        <v>59</v>
      </c>
      <c r="J51" s="208">
        <v>34759</v>
      </c>
      <c r="K51" s="1"/>
      <c r="L51" s="103"/>
      <c r="M51" s="103"/>
      <c r="N51" s="104"/>
      <c r="O51" s="104"/>
      <c r="P51" s="103"/>
      <c r="Q51" s="103"/>
      <c r="R51" s="88" t="str">
        <f t="shared" si="4"/>
        <v/>
      </c>
      <c r="S51" s="89">
        <f t="shared" si="5"/>
        <v>0</v>
      </c>
      <c r="T51" s="89">
        <f t="shared" si="6"/>
        <v>0</v>
      </c>
      <c r="U51" s="89">
        <f t="shared" si="7"/>
        <v>0</v>
      </c>
      <c r="W51" s="54"/>
      <c r="X51" s="103"/>
      <c r="Y51" s="103"/>
      <c r="Z51" s="89">
        <f t="shared" si="8"/>
        <v>0</v>
      </c>
      <c r="AA51" s="89">
        <f t="shared" si="9"/>
        <v>0</v>
      </c>
      <c r="AB51" s="89">
        <f t="shared" si="10"/>
        <v>0</v>
      </c>
      <c r="AD51" s="54"/>
      <c r="AE51" s="103"/>
      <c r="AF51" s="103"/>
      <c r="AG51" s="89">
        <f t="shared" si="11"/>
        <v>0</v>
      </c>
      <c r="AH51" s="89">
        <f t="shared" si="12"/>
        <v>0</v>
      </c>
      <c r="AI51" s="89">
        <f t="shared" si="13"/>
        <v>0</v>
      </c>
    </row>
    <row r="52" spans="3:35" x14ac:dyDescent="0.25">
      <c r="C52" s="237"/>
      <c r="D52" s="207" t="s">
        <v>54</v>
      </c>
      <c r="E52" s="207">
        <v>38769</v>
      </c>
      <c r="F52" s="208" t="s">
        <v>111</v>
      </c>
      <c r="G52" s="208" t="s">
        <v>112</v>
      </c>
      <c r="H52" s="208" t="s">
        <v>58</v>
      </c>
      <c r="I52" s="208" t="s">
        <v>59</v>
      </c>
      <c r="J52" s="208">
        <v>34758</v>
      </c>
      <c r="K52" s="54"/>
      <c r="L52" s="103"/>
      <c r="M52" s="103"/>
      <c r="N52" s="104"/>
      <c r="O52" s="104"/>
      <c r="P52" s="103"/>
      <c r="Q52" s="103"/>
      <c r="R52" s="88" t="str">
        <f t="shared" si="4"/>
        <v/>
      </c>
      <c r="S52" s="89">
        <f t="shared" si="5"/>
        <v>0</v>
      </c>
      <c r="T52" s="89">
        <f t="shared" si="6"/>
        <v>0</v>
      </c>
      <c r="U52" s="89">
        <f t="shared" si="7"/>
        <v>0</v>
      </c>
      <c r="W52" s="54"/>
      <c r="X52" s="103"/>
      <c r="Y52" s="103"/>
      <c r="Z52" s="89">
        <f t="shared" si="8"/>
        <v>0</v>
      </c>
      <c r="AA52" s="89">
        <f t="shared" si="9"/>
        <v>0</v>
      </c>
      <c r="AB52" s="89">
        <f t="shared" si="10"/>
        <v>0</v>
      </c>
      <c r="AD52" s="54"/>
      <c r="AE52" s="103"/>
      <c r="AF52" s="103"/>
      <c r="AG52" s="89">
        <f t="shared" si="11"/>
        <v>0</v>
      </c>
      <c r="AH52" s="89">
        <f t="shared" si="12"/>
        <v>0</v>
      </c>
      <c r="AI52" s="89">
        <f t="shared" si="13"/>
        <v>0</v>
      </c>
    </row>
    <row r="53" spans="3:35" x14ac:dyDescent="0.25">
      <c r="C53" s="237"/>
      <c r="D53" s="207" t="s">
        <v>54</v>
      </c>
      <c r="E53" s="207">
        <v>38734</v>
      </c>
      <c r="F53" s="208" t="s">
        <v>113</v>
      </c>
      <c r="G53" s="208" t="s">
        <v>114</v>
      </c>
      <c r="H53" s="208" t="s">
        <v>58</v>
      </c>
      <c r="I53" s="208" t="s">
        <v>59</v>
      </c>
      <c r="J53" s="208">
        <v>34741</v>
      </c>
      <c r="K53" s="1"/>
      <c r="L53" s="103"/>
      <c r="M53" s="103"/>
      <c r="N53" s="104"/>
      <c r="O53" s="104"/>
      <c r="P53" s="103"/>
      <c r="Q53" s="103"/>
      <c r="R53" s="88" t="str">
        <f t="shared" si="4"/>
        <v/>
      </c>
      <c r="S53" s="89">
        <f t="shared" si="5"/>
        <v>0</v>
      </c>
      <c r="T53" s="89">
        <f t="shared" si="6"/>
        <v>0</v>
      </c>
      <c r="U53" s="89">
        <f t="shared" si="7"/>
        <v>0</v>
      </c>
      <c r="W53" s="54"/>
      <c r="X53" s="103"/>
      <c r="Y53" s="103"/>
      <c r="Z53" s="89">
        <f t="shared" si="8"/>
        <v>0</v>
      </c>
      <c r="AA53" s="89">
        <f t="shared" si="9"/>
        <v>0</v>
      </c>
      <c r="AB53" s="89">
        <f t="shared" si="10"/>
        <v>0</v>
      </c>
      <c r="AD53" s="54"/>
      <c r="AE53" s="103"/>
      <c r="AF53" s="103"/>
      <c r="AG53" s="89">
        <f t="shared" si="11"/>
        <v>0</v>
      </c>
      <c r="AH53" s="89">
        <f t="shared" si="12"/>
        <v>0</v>
      </c>
      <c r="AI53" s="89">
        <f t="shared" si="13"/>
        <v>0</v>
      </c>
    </row>
    <row r="54" spans="3:35" x14ac:dyDescent="0.25">
      <c r="C54" s="237"/>
      <c r="D54" s="207" t="s">
        <v>54</v>
      </c>
      <c r="E54" s="207">
        <v>38732</v>
      </c>
      <c r="F54" s="208" t="s">
        <v>115</v>
      </c>
      <c r="G54" s="208" t="s">
        <v>116</v>
      </c>
      <c r="H54" s="208" t="s">
        <v>58</v>
      </c>
      <c r="I54" s="208" t="s">
        <v>59</v>
      </c>
      <c r="J54" s="208">
        <v>34741</v>
      </c>
      <c r="K54" s="54"/>
      <c r="L54" s="103"/>
      <c r="M54" s="103"/>
      <c r="N54" s="104"/>
      <c r="O54" s="104"/>
      <c r="P54" s="103"/>
      <c r="Q54" s="103"/>
      <c r="R54" s="88" t="str">
        <f t="shared" si="4"/>
        <v/>
      </c>
      <c r="S54" s="89">
        <f t="shared" si="5"/>
        <v>0</v>
      </c>
      <c r="T54" s="89">
        <f t="shared" si="6"/>
        <v>0</v>
      </c>
      <c r="U54" s="89">
        <f t="shared" si="7"/>
        <v>0</v>
      </c>
      <c r="W54" s="54"/>
      <c r="X54" s="103"/>
      <c r="Y54" s="103"/>
      <c r="Z54" s="89">
        <f t="shared" si="8"/>
        <v>0</v>
      </c>
      <c r="AA54" s="89">
        <f t="shared" si="9"/>
        <v>0</v>
      </c>
      <c r="AB54" s="89">
        <f t="shared" si="10"/>
        <v>0</v>
      </c>
      <c r="AD54" s="54"/>
      <c r="AE54" s="103"/>
      <c r="AF54" s="103"/>
      <c r="AG54" s="89">
        <f t="shared" si="11"/>
        <v>0</v>
      </c>
      <c r="AH54" s="89">
        <f t="shared" si="12"/>
        <v>0</v>
      </c>
      <c r="AI54" s="89">
        <f t="shared" si="13"/>
        <v>0</v>
      </c>
    </row>
    <row r="55" spans="3:35" x14ac:dyDescent="0.25">
      <c r="C55" s="237"/>
      <c r="D55" s="207" t="s">
        <v>54</v>
      </c>
      <c r="E55" s="207">
        <v>38730</v>
      </c>
      <c r="F55" s="208" t="s">
        <v>117</v>
      </c>
      <c r="G55" s="208" t="s">
        <v>118</v>
      </c>
      <c r="H55" s="208" t="s">
        <v>58</v>
      </c>
      <c r="I55" s="208" t="s">
        <v>59</v>
      </c>
      <c r="J55" s="208">
        <v>34741</v>
      </c>
      <c r="K55" s="1"/>
      <c r="L55" s="103"/>
      <c r="M55" s="103"/>
      <c r="N55" s="104"/>
      <c r="O55" s="104"/>
      <c r="P55" s="103"/>
      <c r="Q55" s="103"/>
      <c r="R55" s="88" t="str">
        <f t="shared" si="4"/>
        <v/>
      </c>
      <c r="S55" s="89">
        <f t="shared" si="5"/>
        <v>0</v>
      </c>
      <c r="T55" s="89">
        <f t="shared" si="6"/>
        <v>0</v>
      </c>
      <c r="U55" s="89">
        <f t="shared" si="7"/>
        <v>0</v>
      </c>
      <c r="W55" s="54"/>
      <c r="X55" s="103"/>
      <c r="Y55" s="103"/>
      <c r="Z55" s="89">
        <f t="shared" si="8"/>
        <v>0</v>
      </c>
      <c r="AA55" s="89">
        <f t="shared" si="9"/>
        <v>0</v>
      </c>
      <c r="AB55" s="89">
        <f t="shared" si="10"/>
        <v>0</v>
      </c>
      <c r="AD55" s="54"/>
      <c r="AE55" s="103"/>
      <c r="AF55" s="103"/>
      <c r="AG55" s="89">
        <f t="shared" si="11"/>
        <v>0</v>
      </c>
      <c r="AH55" s="89">
        <f t="shared" si="12"/>
        <v>0</v>
      </c>
      <c r="AI55" s="89">
        <f t="shared" si="13"/>
        <v>0</v>
      </c>
    </row>
    <row r="56" spans="3:35" x14ac:dyDescent="0.25">
      <c r="C56" s="237"/>
      <c r="D56" s="207" t="s">
        <v>54</v>
      </c>
      <c r="E56" s="207">
        <v>16033408</v>
      </c>
      <c r="F56" s="208" t="s">
        <v>119</v>
      </c>
      <c r="G56" s="208" t="s">
        <v>120</v>
      </c>
      <c r="H56" s="208" t="s">
        <v>58</v>
      </c>
      <c r="I56" s="208" t="s">
        <v>59</v>
      </c>
      <c r="J56" s="208">
        <v>34746</v>
      </c>
      <c r="K56" s="54"/>
      <c r="L56" s="103"/>
      <c r="M56" s="103"/>
      <c r="N56" s="104"/>
      <c r="O56" s="104"/>
      <c r="P56" s="103"/>
      <c r="Q56" s="103"/>
      <c r="R56" s="88" t="str">
        <f t="shared" si="4"/>
        <v/>
      </c>
      <c r="S56" s="89">
        <f t="shared" si="5"/>
        <v>0</v>
      </c>
      <c r="T56" s="89">
        <f t="shared" si="6"/>
        <v>0</v>
      </c>
      <c r="U56" s="89">
        <f t="shared" si="7"/>
        <v>0</v>
      </c>
      <c r="W56" s="54"/>
      <c r="X56" s="103"/>
      <c r="Y56" s="103"/>
      <c r="Z56" s="89">
        <f t="shared" si="8"/>
        <v>0</v>
      </c>
      <c r="AA56" s="89">
        <f t="shared" si="9"/>
        <v>0</v>
      </c>
      <c r="AB56" s="89">
        <f t="shared" si="10"/>
        <v>0</v>
      </c>
      <c r="AD56" s="54"/>
      <c r="AE56" s="103"/>
      <c r="AF56" s="103"/>
      <c r="AG56" s="89">
        <f t="shared" si="11"/>
        <v>0</v>
      </c>
      <c r="AH56" s="89">
        <f t="shared" si="12"/>
        <v>0</v>
      </c>
      <c r="AI56" s="89">
        <f t="shared" si="13"/>
        <v>0</v>
      </c>
    </row>
    <row r="57" spans="3:35" x14ac:dyDescent="0.25">
      <c r="C57" s="237"/>
      <c r="D57" s="207" t="s">
        <v>54</v>
      </c>
      <c r="E57" s="207">
        <v>222490</v>
      </c>
      <c r="F57" s="208" t="s">
        <v>121</v>
      </c>
      <c r="G57" s="208" t="s">
        <v>122</v>
      </c>
      <c r="H57" s="208" t="s">
        <v>58</v>
      </c>
      <c r="I57" s="208" t="s">
        <v>59</v>
      </c>
      <c r="J57" s="208">
        <v>34741</v>
      </c>
      <c r="K57" s="54"/>
      <c r="L57" s="103"/>
      <c r="M57" s="103"/>
      <c r="N57" s="104"/>
      <c r="O57" s="104"/>
      <c r="P57" s="103"/>
      <c r="Q57" s="103"/>
      <c r="R57" s="88" t="str">
        <f t="shared" si="4"/>
        <v/>
      </c>
      <c r="S57" s="89">
        <f t="shared" si="5"/>
        <v>0</v>
      </c>
      <c r="T57" s="89">
        <f t="shared" si="6"/>
        <v>0</v>
      </c>
      <c r="U57" s="89">
        <f t="shared" si="7"/>
        <v>0</v>
      </c>
      <c r="W57" s="54"/>
      <c r="X57" s="103"/>
      <c r="Y57" s="103"/>
      <c r="Z57" s="89">
        <f t="shared" si="8"/>
        <v>0</v>
      </c>
      <c r="AA57" s="89">
        <f t="shared" si="9"/>
        <v>0</v>
      </c>
      <c r="AB57" s="89">
        <f t="shared" si="10"/>
        <v>0</v>
      </c>
      <c r="AD57" s="54"/>
      <c r="AE57" s="103"/>
      <c r="AF57" s="103"/>
      <c r="AG57" s="89">
        <f t="shared" si="11"/>
        <v>0</v>
      </c>
      <c r="AH57" s="89">
        <f t="shared" si="12"/>
        <v>0</v>
      </c>
      <c r="AI57" s="89">
        <f t="shared" si="13"/>
        <v>0</v>
      </c>
    </row>
    <row r="58" spans="3:35" x14ac:dyDescent="0.25">
      <c r="C58" s="237"/>
      <c r="D58" s="207" t="s">
        <v>54</v>
      </c>
      <c r="E58" s="207">
        <v>38738</v>
      </c>
      <c r="F58" s="208" t="s">
        <v>123</v>
      </c>
      <c r="G58" s="208" t="s">
        <v>124</v>
      </c>
      <c r="H58" s="208" t="s">
        <v>58</v>
      </c>
      <c r="I58" s="208" t="s">
        <v>59</v>
      </c>
      <c r="J58" s="208">
        <v>34741</v>
      </c>
      <c r="K58" s="1"/>
      <c r="L58" s="103"/>
      <c r="M58" s="103"/>
      <c r="N58" s="104"/>
      <c r="O58" s="104"/>
      <c r="P58" s="103"/>
      <c r="Q58" s="103"/>
      <c r="R58" s="88" t="str">
        <f t="shared" si="4"/>
        <v/>
      </c>
      <c r="S58" s="89">
        <f t="shared" si="5"/>
        <v>0</v>
      </c>
      <c r="T58" s="89">
        <f t="shared" si="6"/>
        <v>0</v>
      </c>
      <c r="U58" s="89">
        <f t="shared" si="7"/>
        <v>0</v>
      </c>
      <c r="W58" s="54"/>
      <c r="X58" s="103"/>
      <c r="Y58" s="103"/>
      <c r="Z58" s="89">
        <f t="shared" si="8"/>
        <v>0</v>
      </c>
      <c r="AA58" s="89">
        <f t="shared" si="9"/>
        <v>0</v>
      </c>
      <c r="AB58" s="89">
        <f t="shared" si="10"/>
        <v>0</v>
      </c>
      <c r="AD58" s="54"/>
      <c r="AE58" s="103"/>
      <c r="AF58" s="103"/>
      <c r="AG58" s="89">
        <f t="shared" si="11"/>
        <v>0</v>
      </c>
      <c r="AH58" s="89">
        <f t="shared" si="12"/>
        <v>0</v>
      </c>
      <c r="AI58" s="89">
        <f t="shared" si="13"/>
        <v>0</v>
      </c>
    </row>
    <row r="59" spans="3:35" x14ac:dyDescent="0.25">
      <c r="C59" s="237"/>
      <c r="D59" s="207" t="s">
        <v>54</v>
      </c>
      <c r="E59" s="207">
        <v>38776</v>
      </c>
      <c r="F59" s="208" t="s">
        <v>125</v>
      </c>
      <c r="G59" s="208" t="s">
        <v>126</v>
      </c>
      <c r="H59" s="208" t="s">
        <v>82</v>
      </c>
      <c r="I59" s="208" t="s">
        <v>59</v>
      </c>
      <c r="J59" s="208">
        <v>34769</v>
      </c>
      <c r="K59" s="1"/>
      <c r="L59" s="103"/>
      <c r="M59" s="103"/>
      <c r="N59" s="104"/>
      <c r="O59" s="104"/>
      <c r="P59" s="103"/>
      <c r="Q59" s="103"/>
      <c r="R59" s="88" t="str">
        <f t="shared" si="4"/>
        <v/>
      </c>
      <c r="S59" s="89">
        <f t="shared" si="5"/>
        <v>0</v>
      </c>
      <c r="T59" s="89">
        <f t="shared" si="6"/>
        <v>0</v>
      </c>
      <c r="U59" s="89">
        <f t="shared" si="7"/>
        <v>0</v>
      </c>
      <c r="W59" s="54"/>
      <c r="X59" s="103"/>
      <c r="Y59" s="103"/>
      <c r="Z59" s="89">
        <f t="shared" si="8"/>
        <v>0</v>
      </c>
      <c r="AA59" s="89">
        <f t="shared" si="9"/>
        <v>0</v>
      </c>
      <c r="AB59" s="89">
        <f t="shared" si="10"/>
        <v>0</v>
      </c>
      <c r="AD59" s="54"/>
      <c r="AE59" s="103"/>
      <c r="AF59" s="103"/>
      <c r="AG59" s="89">
        <f t="shared" si="11"/>
        <v>0</v>
      </c>
      <c r="AH59" s="89">
        <f t="shared" si="12"/>
        <v>0</v>
      </c>
      <c r="AI59" s="89">
        <f t="shared" si="13"/>
        <v>0</v>
      </c>
    </row>
    <row r="60" spans="3:35" x14ac:dyDescent="0.25">
      <c r="C60" s="237"/>
      <c r="D60" s="207" t="s">
        <v>54</v>
      </c>
      <c r="E60" s="207">
        <v>17033024</v>
      </c>
      <c r="F60" s="208" t="s">
        <v>127</v>
      </c>
      <c r="G60" s="208" t="s">
        <v>128</v>
      </c>
      <c r="H60" s="208" t="s">
        <v>58</v>
      </c>
      <c r="I60" s="208" t="s">
        <v>59</v>
      </c>
      <c r="J60" s="208">
        <v>34747</v>
      </c>
      <c r="K60" s="1"/>
      <c r="L60" s="103"/>
      <c r="M60" s="103"/>
      <c r="N60" s="104"/>
      <c r="O60" s="104"/>
      <c r="P60" s="103"/>
      <c r="Q60" s="103"/>
      <c r="R60" s="88" t="str">
        <f t="shared" si="4"/>
        <v/>
      </c>
      <c r="S60" s="89">
        <f t="shared" si="5"/>
        <v>0</v>
      </c>
      <c r="T60" s="89">
        <f t="shared" si="6"/>
        <v>0</v>
      </c>
      <c r="U60" s="89">
        <f t="shared" si="7"/>
        <v>0</v>
      </c>
      <c r="W60" s="54"/>
      <c r="X60" s="103"/>
      <c r="Y60" s="103"/>
      <c r="Z60" s="89">
        <f t="shared" si="8"/>
        <v>0</v>
      </c>
      <c r="AA60" s="89">
        <f t="shared" si="9"/>
        <v>0</v>
      </c>
      <c r="AB60" s="89">
        <f t="shared" si="10"/>
        <v>0</v>
      </c>
      <c r="AD60" s="54"/>
      <c r="AE60" s="103"/>
      <c r="AF60" s="103"/>
      <c r="AG60" s="89">
        <f t="shared" si="11"/>
        <v>0</v>
      </c>
      <c r="AH60" s="89">
        <f t="shared" si="12"/>
        <v>0</v>
      </c>
      <c r="AI60" s="89">
        <f t="shared" si="13"/>
        <v>0</v>
      </c>
    </row>
    <row r="61" spans="3:35" x14ac:dyDescent="0.25">
      <c r="C61" s="237"/>
      <c r="D61" s="207" t="s">
        <v>54</v>
      </c>
      <c r="E61" s="207">
        <v>38779</v>
      </c>
      <c r="F61" s="208" t="s">
        <v>129</v>
      </c>
      <c r="G61" s="208" t="s">
        <v>130</v>
      </c>
      <c r="H61" s="208" t="s">
        <v>82</v>
      </c>
      <c r="I61" s="208" t="s">
        <v>59</v>
      </c>
      <c r="J61" s="208">
        <v>34772</v>
      </c>
      <c r="K61" s="54"/>
      <c r="L61" s="103"/>
      <c r="M61" s="103"/>
      <c r="N61" s="104"/>
      <c r="O61" s="104"/>
      <c r="P61" s="103"/>
      <c r="Q61" s="103"/>
      <c r="R61" s="88" t="str">
        <f t="shared" si="4"/>
        <v/>
      </c>
      <c r="S61" s="89">
        <f t="shared" si="5"/>
        <v>0</v>
      </c>
      <c r="T61" s="89">
        <f t="shared" si="6"/>
        <v>0</v>
      </c>
      <c r="U61" s="89">
        <f t="shared" si="7"/>
        <v>0</v>
      </c>
      <c r="W61" s="54"/>
      <c r="X61" s="103"/>
      <c r="Y61" s="103"/>
      <c r="Z61" s="89">
        <f t="shared" si="8"/>
        <v>0</v>
      </c>
      <c r="AA61" s="89">
        <f t="shared" si="9"/>
        <v>0</v>
      </c>
      <c r="AB61" s="89">
        <f t="shared" si="10"/>
        <v>0</v>
      </c>
      <c r="AD61" s="54"/>
      <c r="AE61" s="103"/>
      <c r="AF61" s="103"/>
      <c r="AG61" s="89">
        <f t="shared" si="11"/>
        <v>0</v>
      </c>
      <c r="AH61" s="89">
        <f t="shared" si="12"/>
        <v>0</v>
      </c>
      <c r="AI61" s="89">
        <f t="shared" si="13"/>
        <v>0</v>
      </c>
    </row>
    <row r="62" spans="3:35" x14ac:dyDescent="0.25">
      <c r="C62" s="237"/>
      <c r="D62" s="209" t="s">
        <v>54</v>
      </c>
      <c r="E62" s="207">
        <v>228474</v>
      </c>
      <c r="F62" s="208" t="s">
        <v>188</v>
      </c>
      <c r="G62" s="208" t="s">
        <v>189</v>
      </c>
      <c r="H62" s="208" t="s">
        <v>58</v>
      </c>
      <c r="I62" s="208" t="s">
        <v>59</v>
      </c>
      <c r="J62" s="208">
        <v>34758</v>
      </c>
      <c r="K62" s="1"/>
      <c r="L62" s="103"/>
      <c r="M62" s="103"/>
      <c r="N62" s="104"/>
      <c r="O62" s="104"/>
      <c r="P62" s="103"/>
      <c r="Q62" s="103"/>
      <c r="R62" s="88" t="str">
        <f t="shared" si="4"/>
        <v/>
      </c>
      <c r="S62" s="89">
        <f t="shared" si="5"/>
        <v>0</v>
      </c>
      <c r="T62" s="89">
        <f t="shared" si="6"/>
        <v>0</v>
      </c>
      <c r="U62" s="89">
        <f t="shared" si="7"/>
        <v>0</v>
      </c>
      <c r="W62" s="54"/>
      <c r="X62" s="103"/>
      <c r="Y62" s="103"/>
      <c r="Z62" s="89">
        <f t="shared" si="8"/>
        <v>0</v>
      </c>
      <c r="AA62" s="89">
        <f t="shared" si="9"/>
        <v>0</v>
      </c>
      <c r="AB62" s="89">
        <f t="shared" si="10"/>
        <v>0</v>
      </c>
      <c r="AD62" s="54"/>
      <c r="AE62" s="103"/>
      <c r="AF62" s="103"/>
      <c r="AG62" s="89">
        <f t="shared" si="11"/>
        <v>0</v>
      </c>
      <c r="AH62" s="89">
        <f t="shared" si="12"/>
        <v>0</v>
      </c>
      <c r="AI62" s="89">
        <f t="shared" si="13"/>
        <v>0</v>
      </c>
    </row>
    <row r="63" spans="3:35" x14ac:dyDescent="0.25">
      <c r="C63" s="237"/>
      <c r="D63" s="209" t="s">
        <v>54</v>
      </c>
      <c r="E63" s="207">
        <v>16045550</v>
      </c>
      <c r="F63" s="208" t="s">
        <v>219</v>
      </c>
      <c r="G63" s="208" t="s">
        <v>220</v>
      </c>
      <c r="H63" s="208" t="s">
        <v>221</v>
      </c>
      <c r="I63" s="208" t="s">
        <v>59</v>
      </c>
      <c r="J63" s="208">
        <v>34773</v>
      </c>
      <c r="K63" s="54"/>
      <c r="L63" s="103"/>
      <c r="M63" s="103"/>
      <c r="N63" s="104"/>
      <c r="O63" s="104"/>
      <c r="P63" s="103"/>
      <c r="Q63" s="103"/>
      <c r="R63" s="88" t="str">
        <f t="shared" si="4"/>
        <v/>
      </c>
      <c r="S63" s="89">
        <f t="shared" si="5"/>
        <v>0</v>
      </c>
      <c r="T63" s="89">
        <f t="shared" si="6"/>
        <v>0</v>
      </c>
      <c r="U63" s="89">
        <f t="shared" si="7"/>
        <v>0</v>
      </c>
      <c r="W63" s="54"/>
      <c r="X63" s="103"/>
      <c r="Y63" s="103"/>
      <c r="Z63" s="89">
        <f t="shared" si="8"/>
        <v>0</v>
      </c>
      <c r="AA63" s="89">
        <f t="shared" si="9"/>
        <v>0</v>
      </c>
      <c r="AB63" s="89">
        <f t="shared" si="10"/>
        <v>0</v>
      </c>
      <c r="AD63" s="54"/>
      <c r="AE63" s="103"/>
      <c r="AF63" s="103"/>
      <c r="AG63" s="89">
        <f t="shared" si="11"/>
        <v>0</v>
      </c>
      <c r="AH63" s="89">
        <f t="shared" si="12"/>
        <v>0</v>
      </c>
      <c r="AI63" s="89">
        <f t="shared" si="13"/>
        <v>0</v>
      </c>
    </row>
    <row r="64" spans="3:35" x14ac:dyDescent="0.25">
      <c r="C64" s="237"/>
      <c r="D64" s="207" t="s">
        <v>131</v>
      </c>
      <c r="E64" s="207">
        <v>16041279</v>
      </c>
      <c r="F64" s="208" t="s">
        <v>132</v>
      </c>
      <c r="G64" s="208" t="s">
        <v>133</v>
      </c>
      <c r="H64" s="208" t="s">
        <v>58</v>
      </c>
      <c r="I64" s="208" t="s">
        <v>59</v>
      </c>
      <c r="J64" s="208">
        <v>34746</v>
      </c>
      <c r="K64" s="54"/>
      <c r="L64" s="103"/>
      <c r="M64" s="103"/>
      <c r="N64" s="104"/>
      <c r="O64" s="104"/>
      <c r="P64" s="103"/>
      <c r="Q64" s="103"/>
      <c r="R64" s="88" t="str">
        <f t="shared" si="4"/>
        <v/>
      </c>
      <c r="S64" s="89">
        <f t="shared" si="5"/>
        <v>0</v>
      </c>
      <c r="T64" s="89">
        <f t="shared" si="6"/>
        <v>0</v>
      </c>
      <c r="U64" s="89">
        <f t="shared" si="7"/>
        <v>0</v>
      </c>
      <c r="W64" s="54"/>
      <c r="X64" s="103"/>
      <c r="Y64" s="103"/>
      <c r="Z64" s="89">
        <f t="shared" si="8"/>
        <v>0</v>
      </c>
      <c r="AA64" s="89">
        <f t="shared" si="9"/>
        <v>0</v>
      </c>
      <c r="AB64" s="89">
        <f t="shared" si="10"/>
        <v>0</v>
      </c>
      <c r="AD64" s="54"/>
      <c r="AE64" s="103"/>
      <c r="AF64" s="103"/>
      <c r="AG64" s="89">
        <f t="shared" si="11"/>
        <v>0</v>
      </c>
      <c r="AH64" s="89">
        <f t="shared" si="12"/>
        <v>0</v>
      </c>
      <c r="AI64" s="89">
        <f t="shared" si="13"/>
        <v>0</v>
      </c>
    </row>
    <row r="65" spans="3:35" x14ac:dyDescent="0.25">
      <c r="C65" s="237"/>
      <c r="D65" s="207" t="s">
        <v>131</v>
      </c>
      <c r="E65" s="207">
        <v>38737</v>
      </c>
      <c r="F65" s="208" t="s">
        <v>134</v>
      </c>
      <c r="G65" s="208" t="s">
        <v>135</v>
      </c>
      <c r="H65" s="208" t="s">
        <v>58</v>
      </c>
      <c r="I65" s="208" t="s">
        <v>59</v>
      </c>
      <c r="J65" s="208">
        <v>34741</v>
      </c>
      <c r="K65" s="1"/>
      <c r="L65" s="103"/>
      <c r="M65" s="103"/>
      <c r="N65" s="104"/>
      <c r="O65" s="104"/>
      <c r="P65" s="103"/>
      <c r="Q65" s="103"/>
      <c r="R65" s="88" t="str">
        <f t="shared" si="4"/>
        <v/>
      </c>
      <c r="S65" s="89">
        <f t="shared" si="5"/>
        <v>0</v>
      </c>
      <c r="T65" s="89">
        <f t="shared" si="6"/>
        <v>0</v>
      </c>
      <c r="U65" s="89">
        <f t="shared" si="7"/>
        <v>0</v>
      </c>
      <c r="W65" s="54"/>
      <c r="X65" s="103"/>
      <c r="Y65" s="103"/>
      <c r="Z65" s="89">
        <f t="shared" si="8"/>
        <v>0</v>
      </c>
      <c r="AA65" s="89">
        <f t="shared" si="9"/>
        <v>0</v>
      </c>
      <c r="AB65" s="89">
        <f t="shared" si="10"/>
        <v>0</v>
      </c>
      <c r="AD65" s="54"/>
      <c r="AE65" s="103"/>
      <c r="AF65" s="103"/>
      <c r="AG65" s="89">
        <f t="shared" si="11"/>
        <v>0</v>
      </c>
      <c r="AH65" s="89">
        <f t="shared" si="12"/>
        <v>0</v>
      </c>
      <c r="AI65" s="89">
        <f t="shared" si="13"/>
        <v>0</v>
      </c>
    </row>
    <row r="66" spans="3:35" x14ac:dyDescent="0.25">
      <c r="C66" s="237"/>
      <c r="D66" s="207" t="s">
        <v>131</v>
      </c>
      <c r="E66" s="207">
        <v>38768</v>
      </c>
      <c r="F66" s="208" t="s">
        <v>136</v>
      </c>
      <c r="G66" s="208" t="s">
        <v>137</v>
      </c>
      <c r="H66" s="208" t="s">
        <v>58</v>
      </c>
      <c r="I66" s="208" t="s">
        <v>59</v>
      </c>
      <c r="J66" s="208">
        <v>34758</v>
      </c>
      <c r="K66" s="1"/>
      <c r="L66" s="103"/>
      <c r="M66" s="103"/>
      <c r="N66" s="104"/>
      <c r="O66" s="104"/>
      <c r="P66" s="103"/>
      <c r="Q66" s="103"/>
      <c r="R66" s="88" t="str">
        <f t="shared" si="4"/>
        <v/>
      </c>
      <c r="S66" s="89">
        <f t="shared" si="5"/>
        <v>0</v>
      </c>
      <c r="T66" s="89">
        <f t="shared" si="6"/>
        <v>0</v>
      </c>
      <c r="U66" s="89">
        <f t="shared" si="7"/>
        <v>0</v>
      </c>
      <c r="W66" s="54"/>
      <c r="X66" s="103"/>
      <c r="Y66" s="103"/>
      <c r="Z66" s="89">
        <f t="shared" si="8"/>
        <v>0</v>
      </c>
      <c r="AA66" s="89">
        <f t="shared" si="9"/>
        <v>0</v>
      </c>
      <c r="AB66" s="89">
        <f t="shared" si="10"/>
        <v>0</v>
      </c>
      <c r="AD66" s="54"/>
      <c r="AE66" s="103"/>
      <c r="AF66" s="103"/>
      <c r="AG66" s="89">
        <f t="shared" si="11"/>
        <v>0</v>
      </c>
      <c r="AH66" s="89">
        <f t="shared" si="12"/>
        <v>0</v>
      </c>
      <c r="AI66" s="89">
        <f t="shared" si="13"/>
        <v>0</v>
      </c>
    </row>
    <row r="67" spans="3:35" x14ac:dyDescent="0.25">
      <c r="C67" s="237"/>
      <c r="D67" s="207" t="s">
        <v>131</v>
      </c>
      <c r="E67" s="207">
        <v>38748</v>
      </c>
      <c r="F67" s="208" t="s">
        <v>138</v>
      </c>
      <c r="G67" s="208" t="s">
        <v>139</v>
      </c>
      <c r="H67" s="208" t="s">
        <v>58</v>
      </c>
      <c r="I67" s="208" t="s">
        <v>59</v>
      </c>
      <c r="J67" s="208">
        <v>34744</v>
      </c>
      <c r="K67" s="1"/>
      <c r="L67" s="103"/>
      <c r="M67" s="103"/>
      <c r="N67" s="104"/>
      <c r="O67" s="104"/>
      <c r="P67" s="103"/>
      <c r="Q67" s="103"/>
      <c r="R67" s="88" t="str">
        <f t="shared" si="4"/>
        <v/>
      </c>
      <c r="S67" s="89">
        <f t="shared" si="5"/>
        <v>0</v>
      </c>
      <c r="T67" s="89">
        <f t="shared" si="6"/>
        <v>0</v>
      </c>
      <c r="U67" s="89">
        <f t="shared" si="7"/>
        <v>0</v>
      </c>
      <c r="W67" s="54"/>
      <c r="X67" s="103"/>
      <c r="Y67" s="103"/>
      <c r="Z67" s="89">
        <f t="shared" si="8"/>
        <v>0</v>
      </c>
      <c r="AA67" s="89">
        <f t="shared" si="9"/>
        <v>0</v>
      </c>
      <c r="AB67" s="89">
        <f t="shared" si="10"/>
        <v>0</v>
      </c>
      <c r="AD67" s="54"/>
      <c r="AE67" s="103"/>
      <c r="AF67" s="103"/>
      <c r="AG67" s="89">
        <f t="shared" si="11"/>
        <v>0</v>
      </c>
      <c r="AH67" s="89">
        <f t="shared" si="12"/>
        <v>0</v>
      </c>
      <c r="AI67" s="89">
        <f t="shared" si="13"/>
        <v>0</v>
      </c>
    </row>
    <row r="68" spans="3:35" x14ac:dyDescent="0.25">
      <c r="C68" s="237"/>
      <c r="D68" s="207" t="s">
        <v>131</v>
      </c>
      <c r="E68" s="207">
        <v>232558</v>
      </c>
      <c r="F68" s="208" t="s">
        <v>140</v>
      </c>
      <c r="G68" s="208" t="s">
        <v>141</v>
      </c>
      <c r="H68" s="208" t="s">
        <v>142</v>
      </c>
      <c r="I68" s="208" t="s">
        <v>59</v>
      </c>
      <c r="J68" s="208">
        <v>34747</v>
      </c>
      <c r="K68" s="54"/>
      <c r="L68" s="103"/>
      <c r="M68" s="103"/>
      <c r="N68" s="104"/>
      <c r="O68" s="104"/>
      <c r="P68" s="103"/>
      <c r="Q68" s="103"/>
      <c r="R68" s="88" t="str">
        <f t="shared" si="4"/>
        <v/>
      </c>
      <c r="S68" s="89">
        <f t="shared" si="5"/>
        <v>0</v>
      </c>
      <c r="T68" s="89">
        <f t="shared" si="6"/>
        <v>0</v>
      </c>
      <c r="U68" s="89">
        <f t="shared" si="7"/>
        <v>0</v>
      </c>
      <c r="W68" s="54"/>
      <c r="X68" s="103"/>
      <c r="Y68" s="103"/>
      <c r="Z68" s="89">
        <f t="shared" si="8"/>
        <v>0</v>
      </c>
      <c r="AA68" s="89">
        <f t="shared" si="9"/>
        <v>0</v>
      </c>
      <c r="AB68" s="89">
        <f t="shared" si="10"/>
        <v>0</v>
      </c>
      <c r="AD68" s="54"/>
      <c r="AE68" s="103"/>
      <c r="AF68" s="103"/>
      <c r="AG68" s="89">
        <f t="shared" si="11"/>
        <v>0</v>
      </c>
      <c r="AH68" s="89">
        <f t="shared" si="12"/>
        <v>0</v>
      </c>
      <c r="AI68" s="89">
        <f t="shared" si="13"/>
        <v>0</v>
      </c>
    </row>
    <row r="69" spans="3:35" x14ac:dyDescent="0.25">
      <c r="C69" s="237"/>
      <c r="D69" s="207" t="s">
        <v>131</v>
      </c>
      <c r="E69" s="207">
        <v>228362</v>
      </c>
      <c r="F69" s="208" t="s">
        <v>143</v>
      </c>
      <c r="G69" s="208" t="s">
        <v>144</v>
      </c>
      <c r="H69" s="208" t="s">
        <v>58</v>
      </c>
      <c r="I69" s="208" t="s">
        <v>59</v>
      </c>
      <c r="J69" s="208">
        <v>34744</v>
      </c>
      <c r="K69" s="1"/>
      <c r="L69" s="103"/>
      <c r="M69" s="103"/>
      <c r="N69" s="104"/>
      <c r="O69" s="104"/>
      <c r="P69" s="103"/>
      <c r="Q69" s="103"/>
      <c r="R69" s="88" t="str">
        <f t="shared" si="4"/>
        <v/>
      </c>
      <c r="S69" s="89">
        <f t="shared" si="5"/>
        <v>0</v>
      </c>
      <c r="T69" s="89">
        <f t="shared" si="6"/>
        <v>0</v>
      </c>
      <c r="U69" s="89">
        <f t="shared" si="7"/>
        <v>0</v>
      </c>
      <c r="W69" s="54"/>
      <c r="X69" s="103"/>
      <c r="Y69" s="103"/>
      <c r="Z69" s="89">
        <f t="shared" si="8"/>
        <v>0</v>
      </c>
      <c r="AA69" s="89">
        <f t="shared" si="9"/>
        <v>0</v>
      </c>
      <c r="AB69" s="89">
        <f t="shared" si="10"/>
        <v>0</v>
      </c>
      <c r="AD69" s="54"/>
      <c r="AE69" s="103"/>
      <c r="AF69" s="103"/>
      <c r="AG69" s="89">
        <f t="shared" si="11"/>
        <v>0</v>
      </c>
      <c r="AH69" s="89">
        <f t="shared" si="12"/>
        <v>0</v>
      </c>
      <c r="AI69" s="89">
        <f t="shared" si="13"/>
        <v>0</v>
      </c>
    </row>
    <row r="70" spans="3:35" x14ac:dyDescent="0.25">
      <c r="C70" s="237"/>
      <c r="D70" s="207" t="s">
        <v>131</v>
      </c>
      <c r="E70" s="207">
        <v>16020897</v>
      </c>
      <c r="F70" s="208" t="s">
        <v>145</v>
      </c>
      <c r="G70" s="208" t="s">
        <v>146</v>
      </c>
      <c r="H70" s="208" t="s">
        <v>73</v>
      </c>
      <c r="I70" s="208" t="s">
        <v>59</v>
      </c>
      <c r="J70" s="208">
        <v>34771</v>
      </c>
      <c r="K70" s="1"/>
      <c r="L70" s="103"/>
      <c r="M70" s="103"/>
      <c r="N70" s="104"/>
      <c r="O70" s="104"/>
      <c r="P70" s="103"/>
      <c r="Q70" s="103"/>
      <c r="R70" s="88" t="str">
        <f t="shared" si="4"/>
        <v/>
      </c>
      <c r="S70" s="89">
        <f t="shared" si="5"/>
        <v>0</v>
      </c>
      <c r="T70" s="89">
        <f t="shared" si="6"/>
        <v>0</v>
      </c>
      <c r="U70" s="89">
        <f t="shared" si="7"/>
        <v>0</v>
      </c>
      <c r="W70" s="54"/>
      <c r="X70" s="103"/>
      <c r="Y70" s="103"/>
      <c r="Z70" s="89">
        <f t="shared" si="8"/>
        <v>0</v>
      </c>
      <c r="AA70" s="89">
        <f t="shared" si="9"/>
        <v>0</v>
      </c>
      <c r="AB70" s="89">
        <f t="shared" si="10"/>
        <v>0</v>
      </c>
      <c r="AD70" s="54"/>
      <c r="AE70" s="103"/>
      <c r="AF70" s="103"/>
      <c r="AG70" s="89">
        <f t="shared" si="11"/>
        <v>0</v>
      </c>
      <c r="AH70" s="89">
        <f t="shared" si="12"/>
        <v>0</v>
      </c>
      <c r="AI70" s="89">
        <f t="shared" si="13"/>
        <v>0</v>
      </c>
    </row>
    <row r="71" spans="3:35" x14ac:dyDescent="0.25">
      <c r="C71" s="237"/>
      <c r="D71" s="207" t="s">
        <v>131</v>
      </c>
      <c r="E71" s="207">
        <v>17015535</v>
      </c>
      <c r="F71" s="208" t="s">
        <v>147</v>
      </c>
      <c r="G71" s="208" t="s">
        <v>148</v>
      </c>
      <c r="H71" s="208" t="s">
        <v>58</v>
      </c>
      <c r="I71" s="208" t="s">
        <v>59</v>
      </c>
      <c r="J71" s="208">
        <v>34744</v>
      </c>
      <c r="K71" s="1"/>
      <c r="L71" s="103"/>
      <c r="M71" s="103"/>
      <c r="N71" s="104"/>
      <c r="O71" s="104"/>
      <c r="P71" s="103"/>
      <c r="Q71" s="103"/>
      <c r="R71" s="88" t="str">
        <f t="shared" si="4"/>
        <v/>
      </c>
      <c r="S71" s="89">
        <f t="shared" si="5"/>
        <v>0</v>
      </c>
      <c r="T71" s="89">
        <f t="shared" si="6"/>
        <v>0</v>
      </c>
      <c r="U71" s="89">
        <f t="shared" si="7"/>
        <v>0</v>
      </c>
      <c r="W71" s="54"/>
      <c r="X71" s="103"/>
      <c r="Y71" s="103"/>
      <c r="Z71" s="89">
        <f t="shared" si="8"/>
        <v>0</v>
      </c>
      <c r="AA71" s="89">
        <f t="shared" si="9"/>
        <v>0</v>
      </c>
      <c r="AB71" s="89">
        <f t="shared" si="10"/>
        <v>0</v>
      </c>
      <c r="AD71" s="54"/>
      <c r="AE71" s="103"/>
      <c r="AF71" s="103"/>
      <c r="AG71" s="89">
        <f t="shared" si="11"/>
        <v>0</v>
      </c>
      <c r="AH71" s="89">
        <f t="shared" si="12"/>
        <v>0</v>
      </c>
      <c r="AI71" s="89">
        <f t="shared" si="13"/>
        <v>0</v>
      </c>
    </row>
    <row r="72" spans="3:35" x14ac:dyDescent="0.25">
      <c r="C72" s="237"/>
      <c r="D72" s="207" t="s">
        <v>131</v>
      </c>
      <c r="E72" s="207">
        <v>17049940</v>
      </c>
      <c r="F72" s="208" t="s">
        <v>149</v>
      </c>
      <c r="G72" s="208" t="s">
        <v>150</v>
      </c>
      <c r="H72" s="208" t="s">
        <v>82</v>
      </c>
      <c r="I72" s="208" t="s">
        <v>59</v>
      </c>
      <c r="J72" s="208">
        <v>34771</v>
      </c>
      <c r="K72" s="54"/>
      <c r="L72" s="103"/>
      <c r="M72" s="103"/>
      <c r="N72" s="104"/>
      <c r="O72" s="104"/>
      <c r="P72" s="103"/>
      <c r="Q72" s="103"/>
      <c r="R72" s="88" t="str">
        <f t="shared" si="4"/>
        <v/>
      </c>
      <c r="S72" s="89">
        <f t="shared" si="5"/>
        <v>0</v>
      </c>
      <c r="T72" s="89">
        <f t="shared" si="6"/>
        <v>0</v>
      </c>
      <c r="U72" s="89">
        <f t="shared" si="7"/>
        <v>0</v>
      </c>
      <c r="W72" s="54"/>
      <c r="X72" s="103"/>
      <c r="Y72" s="103"/>
      <c r="Z72" s="89">
        <f t="shared" si="8"/>
        <v>0</v>
      </c>
      <c r="AA72" s="89">
        <f t="shared" si="9"/>
        <v>0</v>
      </c>
      <c r="AB72" s="89">
        <f t="shared" si="10"/>
        <v>0</v>
      </c>
      <c r="AD72" s="54"/>
      <c r="AE72" s="103"/>
      <c r="AF72" s="103"/>
      <c r="AG72" s="89">
        <f t="shared" si="11"/>
        <v>0</v>
      </c>
      <c r="AH72" s="89">
        <f t="shared" si="12"/>
        <v>0</v>
      </c>
      <c r="AI72" s="89">
        <f t="shared" si="13"/>
        <v>0</v>
      </c>
    </row>
    <row r="73" spans="3:35" x14ac:dyDescent="0.25">
      <c r="C73" s="237"/>
      <c r="D73" s="207" t="s">
        <v>131</v>
      </c>
      <c r="E73" s="207">
        <v>38778</v>
      </c>
      <c r="F73" s="208" t="s">
        <v>151</v>
      </c>
      <c r="G73" s="208" t="s">
        <v>152</v>
      </c>
      <c r="H73" s="208" t="s">
        <v>82</v>
      </c>
      <c r="I73" s="208" t="s">
        <v>59</v>
      </c>
      <c r="J73" s="208">
        <v>34769</v>
      </c>
      <c r="K73" s="1"/>
      <c r="L73" s="103"/>
      <c r="M73" s="103"/>
      <c r="N73" s="104"/>
      <c r="O73" s="104"/>
      <c r="P73" s="103"/>
      <c r="Q73" s="103"/>
      <c r="R73" s="88" t="str">
        <f t="shared" si="4"/>
        <v/>
      </c>
      <c r="S73" s="89">
        <f t="shared" si="5"/>
        <v>0</v>
      </c>
      <c r="T73" s="89">
        <f t="shared" si="6"/>
        <v>0</v>
      </c>
      <c r="U73" s="89">
        <f t="shared" si="7"/>
        <v>0</v>
      </c>
      <c r="W73" s="54"/>
      <c r="X73" s="103"/>
      <c r="Y73" s="103"/>
      <c r="Z73" s="89">
        <f t="shared" si="8"/>
        <v>0</v>
      </c>
      <c r="AA73" s="89">
        <f t="shared" si="9"/>
        <v>0</v>
      </c>
      <c r="AB73" s="89">
        <f t="shared" si="10"/>
        <v>0</v>
      </c>
      <c r="AD73" s="54"/>
      <c r="AE73" s="103"/>
      <c r="AF73" s="103"/>
      <c r="AG73" s="89">
        <f t="shared" si="11"/>
        <v>0</v>
      </c>
      <c r="AH73" s="89">
        <f t="shared" si="12"/>
        <v>0</v>
      </c>
      <c r="AI73" s="89">
        <f t="shared" si="13"/>
        <v>0</v>
      </c>
    </row>
    <row r="74" spans="3:35" x14ac:dyDescent="0.25">
      <c r="C74" s="237"/>
      <c r="D74" s="209" t="s">
        <v>131</v>
      </c>
      <c r="E74" s="239">
        <v>15341525</v>
      </c>
      <c r="F74" s="211" t="s">
        <v>199</v>
      </c>
      <c r="G74" s="211" t="s">
        <v>200</v>
      </c>
      <c r="H74" s="208" t="s">
        <v>58</v>
      </c>
      <c r="I74" s="208" t="s">
        <v>59</v>
      </c>
      <c r="J74" s="208">
        <v>34744</v>
      </c>
      <c r="K74" s="54"/>
      <c r="L74" s="103"/>
      <c r="M74" s="103"/>
      <c r="N74" s="104"/>
      <c r="O74" s="104"/>
      <c r="P74" s="103"/>
      <c r="Q74" s="103"/>
      <c r="R74" s="88" t="str">
        <f t="shared" si="4"/>
        <v/>
      </c>
      <c r="S74" s="89">
        <f t="shared" si="5"/>
        <v>0</v>
      </c>
      <c r="T74" s="89">
        <f t="shared" si="6"/>
        <v>0</v>
      </c>
      <c r="U74" s="89">
        <f t="shared" si="7"/>
        <v>0</v>
      </c>
      <c r="W74" s="54"/>
      <c r="X74" s="103"/>
      <c r="Y74" s="103"/>
      <c r="Z74" s="89">
        <f t="shared" si="8"/>
        <v>0</v>
      </c>
      <c r="AA74" s="89">
        <f t="shared" si="9"/>
        <v>0</v>
      </c>
      <c r="AB74" s="89">
        <f t="shared" si="10"/>
        <v>0</v>
      </c>
      <c r="AD74" s="54"/>
      <c r="AE74" s="103"/>
      <c r="AF74" s="103"/>
      <c r="AG74" s="89">
        <f t="shared" si="11"/>
        <v>0</v>
      </c>
      <c r="AH74" s="89">
        <f t="shared" si="12"/>
        <v>0</v>
      </c>
      <c r="AI74" s="89">
        <f t="shared" si="13"/>
        <v>0</v>
      </c>
    </row>
    <row r="75" spans="3:35" x14ac:dyDescent="0.25">
      <c r="C75" s="237"/>
      <c r="D75" s="209" t="s">
        <v>131</v>
      </c>
      <c r="E75" s="239">
        <v>17017153</v>
      </c>
      <c r="F75" s="211" t="s">
        <v>206</v>
      </c>
      <c r="G75" s="211" t="s">
        <v>207</v>
      </c>
      <c r="H75" s="208" t="s">
        <v>58</v>
      </c>
      <c r="I75" s="208" t="s">
        <v>59</v>
      </c>
      <c r="J75" s="208">
        <v>34744</v>
      </c>
      <c r="K75" s="1"/>
      <c r="L75" s="103"/>
      <c r="M75" s="103"/>
      <c r="N75" s="104"/>
      <c r="O75" s="104"/>
      <c r="P75" s="103"/>
      <c r="Q75" s="103"/>
      <c r="R75" s="88" t="str">
        <f t="shared" si="4"/>
        <v/>
      </c>
      <c r="S75" s="89">
        <f t="shared" si="5"/>
        <v>0</v>
      </c>
      <c r="T75" s="89">
        <f t="shared" si="6"/>
        <v>0</v>
      </c>
      <c r="U75" s="89">
        <f t="shared" si="7"/>
        <v>0</v>
      </c>
      <c r="W75" s="54"/>
      <c r="X75" s="103"/>
      <c r="Y75" s="103"/>
      <c r="Z75" s="89">
        <f t="shared" si="8"/>
        <v>0</v>
      </c>
      <c r="AA75" s="89">
        <f t="shared" si="9"/>
        <v>0</v>
      </c>
      <c r="AB75" s="89">
        <f t="shared" si="10"/>
        <v>0</v>
      </c>
      <c r="AD75" s="54"/>
      <c r="AE75" s="103"/>
      <c r="AF75" s="103"/>
      <c r="AG75" s="89">
        <f t="shared" si="11"/>
        <v>0</v>
      </c>
      <c r="AH75" s="89">
        <f t="shared" si="12"/>
        <v>0</v>
      </c>
      <c r="AI75" s="89">
        <f t="shared" si="13"/>
        <v>0</v>
      </c>
    </row>
    <row r="76" spans="3:35" x14ac:dyDescent="0.25">
      <c r="C76" s="237"/>
      <c r="D76" s="212" t="s">
        <v>153</v>
      </c>
      <c r="E76" s="212">
        <v>16020898</v>
      </c>
      <c r="F76" s="213" t="s">
        <v>154</v>
      </c>
      <c r="G76" s="213" t="s">
        <v>155</v>
      </c>
      <c r="H76" s="213" t="s">
        <v>58</v>
      </c>
      <c r="I76" s="213" t="s">
        <v>59</v>
      </c>
      <c r="J76" s="213">
        <v>34744</v>
      </c>
      <c r="K76" s="1"/>
      <c r="L76" s="103"/>
      <c r="M76" s="103"/>
      <c r="N76" s="104"/>
      <c r="O76" s="104"/>
      <c r="P76" s="103"/>
      <c r="Q76" s="103"/>
      <c r="R76" s="88" t="str">
        <f t="shared" si="4"/>
        <v/>
      </c>
      <c r="S76" s="89">
        <f t="shared" si="5"/>
        <v>0</v>
      </c>
      <c r="T76" s="89">
        <f t="shared" si="6"/>
        <v>0</v>
      </c>
      <c r="U76" s="89">
        <f t="shared" si="7"/>
        <v>0</v>
      </c>
      <c r="W76" s="54"/>
      <c r="X76" s="103"/>
      <c r="Y76" s="103"/>
      <c r="Z76" s="89">
        <f t="shared" si="8"/>
        <v>0</v>
      </c>
      <c r="AA76" s="89">
        <f t="shared" si="9"/>
        <v>0</v>
      </c>
      <c r="AB76" s="89">
        <f t="shared" si="10"/>
        <v>0</v>
      </c>
      <c r="AD76" s="54"/>
      <c r="AE76" s="103"/>
      <c r="AF76" s="103"/>
      <c r="AG76" s="89">
        <f t="shared" si="11"/>
        <v>0</v>
      </c>
      <c r="AH76" s="89">
        <f t="shared" si="12"/>
        <v>0</v>
      </c>
      <c r="AI76" s="89">
        <f t="shared" si="13"/>
        <v>0</v>
      </c>
    </row>
    <row r="77" spans="3:35" x14ac:dyDescent="0.25">
      <c r="C77" s="237"/>
      <c r="D77" s="212" t="s">
        <v>153</v>
      </c>
      <c r="E77" s="212">
        <v>17046629</v>
      </c>
      <c r="F77" s="213" t="s">
        <v>156</v>
      </c>
      <c r="G77" s="213" t="s">
        <v>157</v>
      </c>
      <c r="H77" s="213" t="s">
        <v>58</v>
      </c>
      <c r="I77" s="213" t="s">
        <v>59</v>
      </c>
      <c r="J77" s="213">
        <v>34758</v>
      </c>
      <c r="K77" s="54"/>
      <c r="L77" s="103"/>
      <c r="M77" s="103"/>
      <c r="N77" s="104"/>
      <c r="O77" s="104"/>
      <c r="P77" s="103"/>
      <c r="Q77" s="103"/>
      <c r="R77" s="88" t="str">
        <f t="shared" si="4"/>
        <v/>
      </c>
      <c r="S77" s="89">
        <f t="shared" si="5"/>
        <v>0</v>
      </c>
      <c r="T77" s="89">
        <f t="shared" si="6"/>
        <v>0</v>
      </c>
      <c r="U77" s="89">
        <f t="shared" si="7"/>
        <v>0</v>
      </c>
      <c r="W77" s="54"/>
      <c r="X77" s="103"/>
      <c r="Y77" s="103"/>
      <c r="Z77" s="89">
        <f t="shared" si="8"/>
        <v>0</v>
      </c>
      <c r="AA77" s="89">
        <f t="shared" si="9"/>
        <v>0</v>
      </c>
      <c r="AB77" s="89">
        <f t="shared" si="10"/>
        <v>0</v>
      </c>
      <c r="AD77" s="54"/>
      <c r="AE77" s="103"/>
      <c r="AF77" s="103"/>
      <c r="AG77" s="89">
        <f t="shared" si="11"/>
        <v>0</v>
      </c>
      <c r="AH77" s="89">
        <f t="shared" si="12"/>
        <v>0</v>
      </c>
      <c r="AI77" s="89">
        <f t="shared" si="13"/>
        <v>0</v>
      </c>
    </row>
    <row r="78" spans="3:35" x14ac:dyDescent="0.25">
      <c r="C78" s="237"/>
      <c r="D78" s="209" t="s">
        <v>175</v>
      </c>
      <c r="E78" s="207">
        <v>16027017</v>
      </c>
      <c r="F78" s="240" t="s">
        <v>176</v>
      </c>
      <c r="G78" s="208" t="s">
        <v>177</v>
      </c>
      <c r="H78" s="208" t="s">
        <v>58</v>
      </c>
      <c r="I78" s="208" t="s">
        <v>59</v>
      </c>
      <c r="J78" s="208">
        <v>34746</v>
      </c>
      <c r="K78" s="54"/>
      <c r="L78" s="103"/>
      <c r="M78" s="103"/>
      <c r="N78" s="104"/>
      <c r="O78" s="104"/>
      <c r="P78" s="103"/>
      <c r="Q78" s="103"/>
      <c r="R78" s="88" t="str">
        <f t="shared" si="4"/>
        <v/>
      </c>
      <c r="S78" s="89">
        <f t="shared" si="5"/>
        <v>0</v>
      </c>
      <c r="T78" s="89">
        <f t="shared" si="6"/>
        <v>0</v>
      </c>
      <c r="U78" s="89">
        <f t="shared" si="7"/>
        <v>0</v>
      </c>
      <c r="W78" s="54"/>
      <c r="X78" s="103"/>
      <c r="Y78" s="103"/>
      <c r="Z78" s="89">
        <f t="shared" si="8"/>
        <v>0</v>
      </c>
      <c r="AA78" s="89">
        <f t="shared" si="9"/>
        <v>0</v>
      </c>
      <c r="AB78" s="89">
        <f t="shared" si="10"/>
        <v>0</v>
      </c>
      <c r="AD78" s="54"/>
      <c r="AE78" s="103"/>
      <c r="AF78" s="103"/>
      <c r="AG78" s="89">
        <f t="shared" si="11"/>
        <v>0</v>
      </c>
      <c r="AH78" s="89">
        <f t="shared" si="12"/>
        <v>0</v>
      </c>
      <c r="AI78" s="89">
        <f t="shared" si="13"/>
        <v>0</v>
      </c>
    </row>
    <row r="79" spans="3:35" x14ac:dyDescent="0.25">
      <c r="C79" s="237"/>
      <c r="D79" s="209" t="s">
        <v>175</v>
      </c>
      <c r="E79" s="207">
        <v>16050547</v>
      </c>
      <c r="F79" s="208" t="s">
        <v>181</v>
      </c>
      <c r="G79" s="208" t="s">
        <v>182</v>
      </c>
      <c r="H79" s="208" t="s">
        <v>58</v>
      </c>
      <c r="I79" s="208" t="s">
        <v>59</v>
      </c>
      <c r="J79" s="208">
        <v>34747</v>
      </c>
      <c r="K79" s="54"/>
      <c r="L79" s="103"/>
      <c r="M79" s="103"/>
      <c r="N79" s="104"/>
      <c r="O79" s="104"/>
      <c r="P79" s="103"/>
      <c r="Q79" s="103"/>
      <c r="R79" s="88" t="str">
        <f t="shared" si="4"/>
        <v/>
      </c>
      <c r="S79" s="89">
        <f t="shared" si="5"/>
        <v>0</v>
      </c>
      <c r="T79" s="89">
        <f t="shared" si="6"/>
        <v>0</v>
      </c>
      <c r="U79" s="89">
        <f t="shared" si="7"/>
        <v>0</v>
      </c>
      <c r="W79" s="54"/>
      <c r="X79" s="103"/>
      <c r="Y79" s="103"/>
      <c r="Z79" s="89">
        <f t="shared" si="8"/>
        <v>0</v>
      </c>
      <c r="AA79" s="89">
        <f t="shared" si="9"/>
        <v>0</v>
      </c>
      <c r="AB79" s="89">
        <f t="shared" si="10"/>
        <v>0</v>
      </c>
      <c r="AD79" s="54"/>
      <c r="AE79" s="103"/>
      <c r="AF79" s="103"/>
      <c r="AG79" s="89">
        <f t="shared" si="11"/>
        <v>0</v>
      </c>
      <c r="AH79" s="89">
        <f t="shared" si="12"/>
        <v>0</v>
      </c>
      <c r="AI79" s="89">
        <f t="shared" si="13"/>
        <v>0</v>
      </c>
    </row>
    <row r="80" spans="3:35" x14ac:dyDescent="0.25">
      <c r="C80" s="237"/>
      <c r="D80" s="209" t="s">
        <v>175</v>
      </c>
      <c r="E80" s="239">
        <v>17046628</v>
      </c>
      <c r="F80" s="211" t="s">
        <v>193</v>
      </c>
      <c r="G80" s="211" t="s">
        <v>194</v>
      </c>
      <c r="H80" s="208" t="s">
        <v>58</v>
      </c>
      <c r="I80" s="208" t="s">
        <v>59</v>
      </c>
      <c r="J80" s="208">
        <v>34744</v>
      </c>
      <c r="K80" s="54"/>
      <c r="L80" s="103"/>
      <c r="M80" s="103"/>
      <c r="N80" s="104"/>
      <c r="O80" s="104"/>
      <c r="P80" s="103"/>
      <c r="Q80" s="103"/>
      <c r="R80" s="88" t="str">
        <f t="shared" si="4"/>
        <v/>
      </c>
      <c r="S80" s="89">
        <f t="shared" si="5"/>
        <v>0</v>
      </c>
      <c r="T80" s="89">
        <f t="shared" si="6"/>
        <v>0</v>
      </c>
      <c r="U80" s="89">
        <f t="shared" si="7"/>
        <v>0</v>
      </c>
      <c r="W80" s="54"/>
      <c r="X80" s="103"/>
      <c r="Y80" s="103"/>
      <c r="Z80" s="89">
        <f t="shared" si="8"/>
        <v>0</v>
      </c>
      <c r="AA80" s="89">
        <f t="shared" si="9"/>
        <v>0</v>
      </c>
      <c r="AB80" s="89">
        <f t="shared" si="10"/>
        <v>0</v>
      </c>
      <c r="AD80" s="54"/>
      <c r="AE80" s="103"/>
      <c r="AF80" s="103"/>
      <c r="AG80" s="89">
        <f t="shared" si="11"/>
        <v>0</v>
      </c>
      <c r="AH80" s="89">
        <f t="shared" si="12"/>
        <v>0</v>
      </c>
      <c r="AI80" s="89">
        <f t="shared" si="13"/>
        <v>0</v>
      </c>
    </row>
    <row r="81" spans="3:35" x14ac:dyDescent="0.25">
      <c r="C81" s="237"/>
      <c r="D81" s="209" t="s">
        <v>175</v>
      </c>
      <c r="E81" s="207">
        <v>38753</v>
      </c>
      <c r="F81" s="208" t="s">
        <v>210</v>
      </c>
      <c r="G81" s="208" t="s">
        <v>211</v>
      </c>
      <c r="H81" s="208" t="s">
        <v>142</v>
      </c>
      <c r="I81" s="208" t="s">
        <v>59</v>
      </c>
      <c r="J81" s="208">
        <v>34747</v>
      </c>
      <c r="K81" s="54"/>
      <c r="L81" s="103"/>
      <c r="M81" s="103"/>
      <c r="N81" s="104"/>
      <c r="O81" s="104"/>
      <c r="P81" s="103"/>
      <c r="Q81" s="103"/>
      <c r="R81" s="88" t="str">
        <f t="shared" si="4"/>
        <v/>
      </c>
      <c r="S81" s="89">
        <f t="shared" si="5"/>
        <v>0</v>
      </c>
      <c r="T81" s="89">
        <f t="shared" si="6"/>
        <v>0</v>
      </c>
      <c r="U81" s="89">
        <f t="shared" si="7"/>
        <v>0</v>
      </c>
      <c r="W81" s="54"/>
      <c r="X81" s="103"/>
      <c r="Y81" s="103"/>
      <c r="Z81" s="89">
        <f t="shared" si="8"/>
        <v>0</v>
      </c>
      <c r="AA81" s="89">
        <f t="shared" si="9"/>
        <v>0</v>
      </c>
      <c r="AB81" s="89">
        <f t="shared" si="10"/>
        <v>0</v>
      </c>
      <c r="AD81" s="54"/>
      <c r="AE81" s="103"/>
      <c r="AF81" s="103"/>
      <c r="AG81" s="89">
        <f t="shared" si="11"/>
        <v>0</v>
      </c>
      <c r="AH81" s="89">
        <f t="shared" si="12"/>
        <v>0</v>
      </c>
      <c r="AI81" s="89">
        <f t="shared" si="13"/>
        <v>0</v>
      </c>
    </row>
    <row r="82" spans="3:35" x14ac:dyDescent="0.25">
      <c r="C82" s="237"/>
      <c r="D82" s="209" t="s">
        <v>175</v>
      </c>
      <c r="E82" s="207">
        <v>227276</v>
      </c>
      <c r="F82" s="208" t="s">
        <v>212</v>
      </c>
      <c r="G82" s="208" t="s">
        <v>213</v>
      </c>
      <c r="H82" s="208" t="s">
        <v>64</v>
      </c>
      <c r="I82" s="208" t="s">
        <v>59</v>
      </c>
      <c r="J82" s="208">
        <v>34772</v>
      </c>
      <c r="K82" s="1"/>
      <c r="L82" s="103"/>
      <c r="M82" s="103"/>
      <c r="N82" s="104"/>
      <c r="O82" s="104"/>
      <c r="P82" s="103"/>
      <c r="Q82" s="103"/>
      <c r="R82" s="88" t="str">
        <f t="shared" si="4"/>
        <v/>
      </c>
      <c r="S82" s="89">
        <f t="shared" si="5"/>
        <v>0</v>
      </c>
      <c r="T82" s="89">
        <f t="shared" si="6"/>
        <v>0</v>
      </c>
      <c r="U82" s="89">
        <f t="shared" si="7"/>
        <v>0</v>
      </c>
      <c r="W82" s="54"/>
      <c r="X82" s="103"/>
      <c r="Y82" s="103"/>
      <c r="Z82" s="89">
        <f t="shared" si="8"/>
        <v>0</v>
      </c>
      <c r="AA82" s="89">
        <f t="shared" si="9"/>
        <v>0</v>
      </c>
      <c r="AB82" s="89">
        <f t="shared" si="10"/>
        <v>0</v>
      </c>
      <c r="AD82" s="54"/>
      <c r="AE82" s="103"/>
      <c r="AF82" s="103"/>
      <c r="AG82" s="89">
        <f t="shared" si="11"/>
        <v>0</v>
      </c>
      <c r="AH82" s="89">
        <f t="shared" si="12"/>
        <v>0</v>
      </c>
      <c r="AI82" s="89">
        <f t="shared" si="13"/>
        <v>0</v>
      </c>
    </row>
    <row r="83" spans="3:35" x14ac:dyDescent="0.25">
      <c r="C83" s="237"/>
      <c r="D83" s="209" t="s">
        <v>175</v>
      </c>
      <c r="E83" s="207">
        <v>17035539</v>
      </c>
      <c r="F83" s="208" t="s">
        <v>214</v>
      </c>
      <c r="G83" s="208" t="s">
        <v>215</v>
      </c>
      <c r="H83" s="208" t="s">
        <v>82</v>
      </c>
      <c r="I83" s="208" t="s">
        <v>59</v>
      </c>
      <c r="J83" s="208">
        <v>34771</v>
      </c>
      <c r="K83" s="54"/>
      <c r="L83" s="103"/>
      <c r="M83" s="103"/>
      <c r="N83" s="104"/>
      <c r="O83" s="104"/>
      <c r="P83" s="103"/>
      <c r="Q83" s="103"/>
      <c r="R83" s="88" t="str">
        <f t="shared" si="4"/>
        <v/>
      </c>
      <c r="S83" s="89">
        <f t="shared" si="5"/>
        <v>0</v>
      </c>
      <c r="T83" s="89">
        <f t="shared" si="6"/>
        <v>0</v>
      </c>
      <c r="U83" s="89">
        <f t="shared" si="7"/>
        <v>0</v>
      </c>
      <c r="W83" s="54"/>
      <c r="X83" s="103"/>
      <c r="Y83" s="103"/>
      <c r="Z83" s="89">
        <f t="shared" si="8"/>
        <v>0</v>
      </c>
      <c r="AA83" s="89">
        <f t="shared" si="9"/>
        <v>0</v>
      </c>
      <c r="AB83" s="89">
        <f t="shared" si="10"/>
        <v>0</v>
      </c>
      <c r="AD83" s="54"/>
      <c r="AE83" s="103"/>
      <c r="AF83" s="103"/>
      <c r="AG83" s="89">
        <f t="shared" si="11"/>
        <v>0</v>
      </c>
      <c r="AH83" s="89">
        <f t="shared" si="12"/>
        <v>0</v>
      </c>
      <c r="AI83" s="89">
        <f t="shared" si="13"/>
        <v>0</v>
      </c>
    </row>
    <row r="84" spans="3:35" x14ac:dyDescent="0.25">
      <c r="C84" s="237"/>
      <c r="D84" s="209" t="s">
        <v>175</v>
      </c>
      <c r="E84" s="207">
        <v>17035538</v>
      </c>
      <c r="F84" s="208" t="s">
        <v>216</v>
      </c>
      <c r="G84" s="208" t="s">
        <v>217</v>
      </c>
      <c r="H84" s="208" t="s">
        <v>58</v>
      </c>
      <c r="I84" s="208" t="s">
        <v>59</v>
      </c>
      <c r="J84" s="208">
        <v>34746</v>
      </c>
      <c r="K84" s="1"/>
      <c r="L84" s="103"/>
      <c r="M84" s="103"/>
      <c r="N84" s="104"/>
      <c r="O84" s="104"/>
      <c r="P84" s="103"/>
      <c r="Q84" s="103"/>
      <c r="R84" s="88" t="str">
        <f t="shared" si="4"/>
        <v/>
      </c>
      <c r="S84" s="89">
        <f t="shared" si="5"/>
        <v>0</v>
      </c>
      <c r="T84" s="89">
        <f t="shared" si="6"/>
        <v>0</v>
      </c>
      <c r="U84" s="89">
        <f t="shared" si="7"/>
        <v>0</v>
      </c>
      <c r="W84" s="54"/>
      <c r="X84" s="103"/>
      <c r="Y84" s="103"/>
      <c r="Z84" s="89">
        <f t="shared" si="8"/>
        <v>0</v>
      </c>
      <c r="AA84" s="89">
        <f t="shared" si="9"/>
        <v>0</v>
      </c>
      <c r="AB84" s="89">
        <f t="shared" si="10"/>
        <v>0</v>
      </c>
      <c r="AD84" s="54"/>
      <c r="AE84" s="103"/>
      <c r="AF84" s="103"/>
      <c r="AG84" s="89">
        <f t="shared" si="11"/>
        <v>0</v>
      </c>
      <c r="AH84" s="89">
        <f t="shared" si="12"/>
        <v>0</v>
      </c>
      <c r="AI84" s="89">
        <f t="shared" si="13"/>
        <v>0</v>
      </c>
    </row>
    <row r="85" spans="3:35" x14ac:dyDescent="0.25">
      <c r="C85" s="237"/>
      <c r="D85" s="207" t="s">
        <v>158</v>
      </c>
      <c r="E85" s="207">
        <v>38752</v>
      </c>
      <c r="F85" s="208" t="s">
        <v>159</v>
      </c>
      <c r="G85" s="208" t="s">
        <v>160</v>
      </c>
      <c r="H85" s="208" t="s">
        <v>58</v>
      </c>
      <c r="I85" s="208" t="s">
        <v>59</v>
      </c>
      <c r="J85" s="208">
        <v>34746</v>
      </c>
      <c r="K85" s="1"/>
      <c r="L85" s="103"/>
      <c r="M85" s="103"/>
      <c r="N85" s="104"/>
      <c r="O85" s="104"/>
      <c r="P85" s="103"/>
      <c r="Q85" s="103"/>
      <c r="R85" s="88" t="str">
        <f t="shared" si="4"/>
        <v/>
      </c>
      <c r="S85" s="89">
        <f t="shared" si="5"/>
        <v>0</v>
      </c>
      <c r="T85" s="89">
        <f t="shared" si="6"/>
        <v>0</v>
      </c>
      <c r="U85" s="89">
        <f t="shared" si="7"/>
        <v>0</v>
      </c>
      <c r="W85" s="54"/>
      <c r="X85" s="103"/>
      <c r="Y85" s="103"/>
      <c r="Z85" s="89">
        <f t="shared" si="8"/>
        <v>0</v>
      </c>
      <c r="AA85" s="89">
        <f t="shared" si="9"/>
        <v>0</v>
      </c>
      <c r="AB85" s="89">
        <f t="shared" si="10"/>
        <v>0</v>
      </c>
      <c r="AD85" s="54"/>
      <c r="AE85" s="103"/>
      <c r="AF85" s="103"/>
      <c r="AG85" s="89">
        <f t="shared" si="11"/>
        <v>0</v>
      </c>
      <c r="AH85" s="89">
        <f t="shared" si="12"/>
        <v>0</v>
      </c>
      <c r="AI85" s="89">
        <f t="shared" si="13"/>
        <v>0</v>
      </c>
    </row>
    <row r="86" spans="3:35" x14ac:dyDescent="0.25">
      <c r="C86" s="238"/>
      <c r="D86" s="207" t="s">
        <v>158</v>
      </c>
      <c r="E86" s="207">
        <v>38743</v>
      </c>
      <c r="F86" s="208" t="s">
        <v>161</v>
      </c>
      <c r="G86" s="208" t="s">
        <v>162</v>
      </c>
      <c r="H86" s="208" t="s">
        <v>58</v>
      </c>
      <c r="I86" s="208" t="s">
        <v>59</v>
      </c>
      <c r="J86" s="208">
        <v>34743</v>
      </c>
      <c r="K86" s="1"/>
      <c r="L86" s="103"/>
      <c r="M86" s="103"/>
      <c r="N86" s="104"/>
      <c r="O86" s="104"/>
      <c r="P86" s="103"/>
      <c r="Q86" s="103"/>
      <c r="R86" s="88" t="str">
        <f t="shared" ref="R86:R96" si="14">IF((P86+Q86)&gt;0,P86-Q86,"")</f>
        <v/>
      </c>
      <c r="S86" s="89">
        <f t="shared" ref="S86:S96" si="15">IF(SUM(L86:P86)="","",(L86*60)+(M86*60)+N86+O86+P86)</f>
        <v>0</v>
      </c>
      <c r="T86" s="89">
        <f t="shared" ref="T86:T96" si="16">IF(S86="","",(M86*60)+O86+Q86)</f>
        <v>0</v>
      </c>
      <c r="U86" s="89">
        <f t="shared" ref="U86:U96" si="17">S86-T86</f>
        <v>0</v>
      </c>
      <c r="W86" s="54"/>
      <c r="X86" s="103"/>
      <c r="Y86" s="103"/>
      <c r="Z86" s="89">
        <f t="shared" ref="Z86:Z96" si="18">(X86*60)+(Y86*60)</f>
        <v>0</v>
      </c>
      <c r="AA86" s="89">
        <f t="shared" ref="AA86:AA96" si="19">Y86*60</f>
        <v>0</v>
      </c>
      <c r="AB86" s="89">
        <f t="shared" ref="AB86:AB96" si="20">Z86-AA86</f>
        <v>0</v>
      </c>
      <c r="AD86" s="54"/>
      <c r="AE86" s="103"/>
      <c r="AF86" s="103"/>
      <c r="AG86" s="89">
        <f t="shared" ref="AG86:AG96" si="21">(AE86*60)+(AF86*60)</f>
        <v>0</v>
      </c>
      <c r="AH86" s="89">
        <f t="shared" ref="AH86:AH96" si="22">AF86*60</f>
        <v>0</v>
      </c>
      <c r="AI86" s="89">
        <f t="shared" ref="AI86:AI96" si="23">AG86-AH86</f>
        <v>0</v>
      </c>
    </row>
    <row r="87" spans="3:35" x14ac:dyDescent="0.25">
      <c r="C87" s="237"/>
      <c r="D87" s="207" t="s">
        <v>158</v>
      </c>
      <c r="E87" s="207">
        <v>38746</v>
      </c>
      <c r="F87" s="208" t="s">
        <v>163</v>
      </c>
      <c r="G87" s="208" t="s">
        <v>164</v>
      </c>
      <c r="H87" s="208" t="s">
        <v>58</v>
      </c>
      <c r="I87" s="208" t="s">
        <v>59</v>
      </c>
      <c r="J87" s="208">
        <v>34744</v>
      </c>
      <c r="K87" s="54"/>
      <c r="L87" s="103"/>
      <c r="M87" s="103"/>
      <c r="N87" s="104"/>
      <c r="O87" s="104"/>
      <c r="P87" s="103"/>
      <c r="Q87" s="103"/>
      <c r="R87" s="88" t="str">
        <f t="shared" si="14"/>
        <v/>
      </c>
      <c r="S87" s="89">
        <f t="shared" si="15"/>
        <v>0</v>
      </c>
      <c r="T87" s="89">
        <f t="shared" si="16"/>
        <v>0</v>
      </c>
      <c r="U87" s="89">
        <f t="shared" si="17"/>
        <v>0</v>
      </c>
      <c r="W87" s="54"/>
      <c r="X87" s="103"/>
      <c r="Y87" s="103"/>
      <c r="Z87" s="89">
        <f t="shared" si="18"/>
        <v>0</v>
      </c>
      <c r="AA87" s="89">
        <f t="shared" si="19"/>
        <v>0</v>
      </c>
      <c r="AB87" s="89">
        <f t="shared" si="20"/>
        <v>0</v>
      </c>
      <c r="AD87" s="54"/>
      <c r="AE87" s="103"/>
      <c r="AF87" s="103"/>
      <c r="AG87" s="89">
        <f t="shared" si="21"/>
        <v>0</v>
      </c>
      <c r="AH87" s="89">
        <f t="shared" si="22"/>
        <v>0</v>
      </c>
      <c r="AI87" s="89">
        <f t="shared" si="23"/>
        <v>0</v>
      </c>
    </row>
    <row r="88" spans="3:35" x14ac:dyDescent="0.25">
      <c r="C88" s="237"/>
      <c r="D88" s="207" t="s">
        <v>158</v>
      </c>
      <c r="E88" s="207">
        <v>38777</v>
      </c>
      <c r="F88" s="208" t="s">
        <v>165</v>
      </c>
      <c r="G88" s="208" t="s">
        <v>166</v>
      </c>
      <c r="H88" s="208" t="s">
        <v>82</v>
      </c>
      <c r="I88" s="208" t="s">
        <v>59</v>
      </c>
      <c r="J88" s="208">
        <v>34769</v>
      </c>
      <c r="K88" s="54"/>
      <c r="L88" s="103"/>
      <c r="M88" s="103"/>
      <c r="N88" s="104"/>
      <c r="O88" s="104"/>
      <c r="P88" s="103"/>
      <c r="Q88" s="103"/>
      <c r="R88" s="88" t="str">
        <f t="shared" si="14"/>
        <v/>
      </c>
      <c r="S88" s="89">
        <f t="shared" si="15"/>
        <v>0</v>
      </c>
      <c r="T88" s="89">
        <f t="shared" si="16"/>
        <v>0</v>
      </c>
      <c r="U88" s="89">
        <f t="shared" si="17"/>
        <v>0</v>
      </c>
      <c r="W88" s="54"/>
      <c r="X88" s="103"/>
      <c r="Y88" s="103"/>
      <c r="Z88" s="89">
        <f t="shared" si="18"/>
        <v>0</v>
      </c>
      <c r="AA88" s="89">
        <f t="shared" si="19"/>
        <v>0</v>
      </c>
      <c r="AB88" s="89">
        <f t="shared" si="20"/>
        <v>0</v>
      </c>
      <c r="AD88" s="54"/>
      <c r="AE88" s="103"/>
      <c r="AF88" s="103"/>
      <c r="AG88" s="89">
        <f t="shared" si="21"/>
        <v>0</v>
      </c>
      <c r="AH88" s="89">
        <f t="shared" si="22"/>
        <v>0</v>
      </c>
      <c r="AI88" s="89">
        <f t="shared" si="23"/>
        <v>0</v>
      </c>
    </row>
    <row r="89" spans="3:35" ht="14.25" customHeight="1" x14ac:dyDescent="0.25">
      <c r="C89" s="237"/>
      <c r="D89" s="207" t="s">
        <v>158</v>
      </c>
      <c r="E89" s="207">
        <v>205214</v>
      </c>
      <c r="F89" s="208" t="s">
        <v>167</v>
      </c>
      <c r="G89" s="208" t="s">
        <v>168</v>
      </c>
      <c r="H89" s="208" t="s">
        <v>82</v>
      </c>
      <c r="I89" s="208" t="s">
        <v>59</v>
      </c>
      <c r="J89" s="208">
        <v>34771</v>
      </c>
      <c r="K89" s="1"/>
      <c r="L89" s="103"/>
      <c r="M89" s="103"/>
      <c r="N89" s="104"/>
      <c r="O89" s="104"/>
      <c r="P89" s="103"/>
      <c r="Q89" s="103"/>
      <c r="R89" s="88" t="str">
        <f t="shared" si="14"/>
        <v/>
      </c>
      <c r="S89" s="89">
        <f t="shared" si="15"/>
        <v>0</v>
      </c>
      <c r="T89" s="89">
        <f t="shared" si="16"/>
        <v>0</v>
      </c>
      <c r="U89" s="89">
        <f t="shared" si="17"/>
        <v>0</v>
      </c>
      <c r="W89" s="54"/>
      <c r="X89" s="103"/>
      <c r="Y89" s="103"/>
      <c r="Z89" s="89">
        <f t="shared" si="18"/>
        <v>0</v>
      </c>
      <c r="AA89" s="89">
        <f t="shared" si="19"/>
        <v>0</v>
      </c>
      <c r="AB89" s="89">
        <f t="shared" si="20"/>
        <v>0</v>
      </c>
      <c r="AD89" s="54"/>
      <c r="AE89" s="103"/>
      <c r="AF89" s="103"/>
      <c r="AG89" s="89">
        <f t="shared" si="21"/>
        <v>0</v>
      </c>
      <c r="AH89" s="89">
        <f t="shared" si="22"/>
        <v>0</v>
      </c>
      <c r="AI89" s="89">
        <f t="shared" si="23"/>
        <v>0</v>
      </c>
    </row>
    <row r="90" spans="3:35" x14ac:dyDescent="0.25">
      <c r="C90" s="237"/>
      <c r="D90" s="207" t="s">
        <v>158</v>
      </c>
      <c r="E90" s="207">
        <v>38751</v>
      </c>
      <c r="F90" s="208" t="s">
        <v>169</v>
      </c>
      <c r="G90" s="208" t="s">
        <v>170</v>
      </c>
      <c r="H90" s="208" t="s">
        <v>58</v>
      </c>
      <c r="I90" s="208" t="s">
        <v>59</v>
      </c>
      <c r="J90" s="208">
        <v>34744</v>
      </c>
      <c r="K90" s="1"/>
      <c r="L90" s="103"/>
      <c r="M90" s="103"/>
      <c r="N90" s="104"/>
      <c r="O90" s="104"/>
      <c r="P90" s="103"/>
      <c r="Q90" s="103"/>
      <c r="R90" s="88" t="str">
        <f t="shared" si="14"/>
        <v/>
      </c>
      <c r="S90" s="89">
        <f t="shared" si="15"/>
        <v>0</v>
      </c>
      <c r="T90" s="89">
        <f t="shared" si="16"/>
        <v>0</v>
      </c>
      <c r="U90" s="89">
        <f t="shared" si="17"/>
        <v>0</v>
      </c>
      <c r="W90" s="54"/>
      <c r="X90" s="103"/>
      <c r="Y90" s="103"/>
      <c r="Z90" s="89">
        <f t="shared" si="18"/>
        <v>0</v>
      </c>
      <c r="AA90" s="89">
        <f t="shared" si="19"/>
        <v>0</v>
      </c>
      <c r="AB90" s="89">
        <f t="shared" si="20"/>
        <v>0</v>
      </c>
      <c r="AD90" s="54"/>
      <c r="AE90" s="103"/>
      <c r="AF90" s="103"/>
      <c r="AG90" s="89">
        <f t="shared" si="21"/>
        <v>0</v>
      </c>
      <c r="AH90" s="89">
        <f t="shared" si="22"/>
        <v>0</v>
      </c>
      <c r="AI90" s="89">
        <f t="shared" si="23"/>
        <v>0</v>
      </c>
    </row>
    <row r="91" spans="3:35" x14ac:dyDescent="0.25">
      <c r="C91" s="237"/>
      <c r="D91" s="207" t="s">
        <v>158</v>
      </c>
      <c r="E91" s="207">
        <v>38731</v>
      </c>
      <c r="F91" s="208" t="s">
        <v>171</v>
      </c>
      <c r="G91" s="208" t="s">
        <v>172</v>
      </c>
      <c r="H91" s="208" t="s">
        <v>58</v>
      </c>
      <c r="I91" s="208" t="s">
        <v>59</v>
      </c>
      <c r="J91" s="208">
        <v>34741</v>
      </c>
      <c r="K91" s="1"/>
      <c r="L91" s="103"/>
      <c r="M91" s="103"/>
      <c r="N91" s="104"/>
      <c r="O91" s="104"/>
      <c r="P91" s="103"/>
      <c r="Q91" s="103"/>
      <c r="R91" s="88" t="str">
        <f t="shared" si="14"/>
        <v/>
      </c>
      <c r="S91" s="89">
        <f t="shared" si="15"/>
        <v>0</v>
      </c>
      <c r="T91" s="89">
        <f t="shared" si="16"/>
        <v>0</v>
      </c>
      <c r="U91" s="89">
        <f t="shared" si="17"/>
        <v>0</v>
      </c>
      <c r="W91" s="54"/>
      <c r="X91" s="103"/>
      <c r="Y91" s="103"/>
      <c r="Z91" s="89">
        <f t="shared" si="18"/>
        <v>0</v>
      </c>
      <c r="AA91" s="89">
        <f t="shared" si="19"/>
        <v>0</v>
      </c>
      <c r="AB91" s="89">
        <f t="shared" si="20"/>
        <v>0</v>
      </c>
      <c r="AD91" s="54"/>
      <c r="AE91" s="103"/>
      <c r="AF91" s="103"/>
      <c r="AG91" s="89">
        <f t="shared" si="21"/>
        <v>0</v>
      </c>
      <c r="AH91" s="89">
        <f t="shared" si="22"/>
        <v>0</v>
      </c>
      <c r="AI91" s="89">
        <f t="shared" si="23"/>
        <v>0</v>
      </c>
    </row>
    <row r="92" spans="3:35" x14ac:dyDescent="0.25">
      <c r="C92" s="237"/>
      <c r="D92" s="207" t="s">
        <v>158</v>
      </c>
      <c r="E92" s="207">
        <v>17019331</v>
      </c>
      <c r="F92" s="208" t="s">
        <v>173</v>
      </c>
      <c r="G92" s="208" t="s">
        <v>174</v>
      </c>
      <c r="H92" s="208" t="s">
        <v>73</v>
      </c>
      <c r="I92" s="208" t="s">
        <v>59</v>
      </c>
      <c r="J92" s="208">
        <v>34771</v>
      </c>
      <c r="K92" s="54"/>
      <c r="L92" s="103"/>
      <c r="M92" s="103"/>
      <c r="N92" s="104"/>
      <c r="O92" s="104"/>
      <c r="P92" s="103"/>
      <c r="Q92" s="103"/>
      <c r="R92" s="88" t="str">
        <f t="shared" si="14"/>
        <v/>
      </c>
      <c r="S92" s="89">
        <f t="shared" si="15"/>
        <v>0</v>
      </c>
      <c r="T92" s="89">
        <f t="shared" si="16"/>
        <v>0</v>
      </c>
      <c r="U92" s="89">
        <f t="shared" si="17"/>
        <v>0</v>
      </c>
      <c r="W92" s="54"/>
      <c r="X92" s="103"/>
      <c r="Y92" s="103"/>
      <c r="Z92" s="89">
        <f t="shared" si="18"/>
        <v>0</v>
      </c>
      <c r="AA92" s="89">
        <f t="shared" si="19"/>
        <v>0</v>
      </c>
      <c r="AB92" s="89">
        <f t="shared" si="20"/>
        <v>0</v>
      </c>
      <c r="AD92" s="54"/>
      <c r="AE92" s="103"/>
      <c r="AF92" s="103"/>
      <c r="AG92" s="89">
        <f t="shared" si="21"/>
        <v>0</v>
      </c>
      <c r="AH92" s="89">
        <f t="shared" si="22"/>
        <v>0</v>
      </c>
      <c r="AI92" s="89">
        <f t="shared" si="23"/>
        <v>0</v>
      </c>
    </row>
    <row r="93" spans="3:35" x14ac:dyDescent="0.25">
      <c r="C93" s="237"/>
      <c r="D93" s="209" t="s">
        <v>158</v>
      </c>
      <c r="E93" s="207">
        <v>205215</v>
      </c>
      <c r="F93" s="208" t="s">
        <v>183</v>
      </c>
      <c r="G93" s="208" t="s">
        <v>184</v>
      </c>
      <c r="H93" s="208" t="s">
        <v>58</v>
      </c>
      <c r="I93" s="208" t="s">
        <v>59</v>
      </c>
      <c r="J93" s="208">
        <v>34758</v>
      </c>
      <c r="K93" s="1"/>
      <c r="L93" s="103"/>
      <c r="M93" s="103"/>
      <c r="N93" s="104"/>
      <c r="O93" s="104"/>
      <c r="P93" s="103"/>
      <c r="Q93" s="103"/>
      <c r="R93" s="88" t="str">
        <f t="shared" si="14"/>
        <v/>
      </c>
      <c r="S93" s="89">
        <f t="shared" si="15"/>
        <v>0</v>
      </c>
      <c r="T93" s="89">
        <f t="shared" si="16"/>
        <v>0</v>
      </c>
      <c r="U93" s="89">
        <f t="shared" si="17"/>
        <v>0</v>
      </c>
      <c r="W93" s="54"/>
      <c r="X93" s="103"/>
      <c r="Y93" s="103"/>
      <c r="Z93" s="89">
        <f t="shared" si="18"/>
        <v>0</v>
      </c>
      <c r="AA93" s="89">
        <f t="shared" si="19"/>
        <v>0</v>
      </c>
      <c r="AB93" s="89">
        <f t="shared" si="20"/>
        <v>0</v>
      </c>
      <c r="AD93" s="54"/>
      <c r="AE93" s="103"/>
      <c r="AF93" s="103"/>
      <c r="AG93" s="89">
        <f t="shared" si="21"/>
        <v>0</v>
      </c>
      <c r="AH93" s="89">
        <f t="shared" si="22"/>
        <v>0</v>
      </c>
      <c r="AI93" s="89">
        <f t="shared" si="23"/>
        <v>0</v>
      </c>
    </row>
    <row r="94" spans="3:35" x14ac:dyDescent="0.25">
      <c r="C94" s="237"/>
      <c r="D94" s="209" t="s">
        <v>185</v>
      </c>
      <c r="E94" s="207">
        <v>17049907</v>
      </c>
      <c r="F94" s="208" t="s">
        <v>186</v>
      </c>
      <c r="G94" s="208" t="s">
        <v>187</v>
      </c>
      <c r="H94" s="208" t="s">
        <v>58</v>
      </c>
      <c r="I94" s="208" t="s">
        <v>59</v>
      </c>
      <c r="J94" s="208">
        <v>34744</v>
      </c>
      <c r="K94" s="54"/>
      <c r="L94" s="103"/>
      <c r="M94" s="103"/>
      <c r="N94" s="104"/>
      <c r="O94" s="104"/>
      <c r="P94" s="103"/>
      <c r="Q94" s="103"/>
      <c r="R94" s="88" t="str">
        <f t="shared" si="14"/>
        <v/>
      </c>
      <c r="S94" s="89">
        <f t="shared" si="15"/>
        <v>0</v>
      </c>
      <c r="T94" s="89">
        <f t="shared" si="16"/>
        <v>0</v>
      </c>
      <c r="U94" s="89">
        <f t="shared" si="17"/>
        <v>0</v>
      </c>
      <c r="W94" s="54"/>
      <c r="X94" s="103"/>
      <c r="Y94" s="103"/>
      <c r="Z94" s="89">
        <f t="shared" si="18"/>
        <v>0</v>
      </c>
      <c r="AA94" s="89">
        <f t="shared" si="19"/>
        <v>0</v>
      </c>
      <c r="AB94" s="89">
        <f t="shared" si="20"/>
        <v>0</v>
      </c>
      <c r="AD94" s="54"/>
      <c r="AE94" s="103"/>
      <c r="AF94" s="103"/>
      <c r="AG94" s="89">
        <f t="shared" si="21"/>
        <v>0</v>
      </c>
      <c r="AH94" s="89">
        <f t="shared" si="22"/>
        <v>0</v>
      </c>
      <c r="AI94" s="89">
        <f t="shared" si="23"/>
        <v>0</v>
      </c>
    </row>
    <row r="95" spans="3:35" x14ac:dyDescent="0.25">
      <c r="C95" s="237"/>
      <c r="D95" s="209" t="s">
        <v>190</v>
      </c>
      <c r="E95" s="239">
        <v>17003764</v>
      </c>
      <c r="F95" s="211" t="s">
        <v>191</v>
      </c>
      <c r="G95" s="211" t="s">
        <v>192</v>
      </c>
      <c r="H95" s="208" t="s">
        <v>73</v>
      </c>
      <c r="I95" s="208" t="s">
        <v>59</v>
      </c>
      <c r="J95" s="208">
        <v>34769</v>
      </c>
      <c r="K95" s="1"/>
      <c r="L95" s="103"/>
      <c r="M95" s="103"/>
      <c r="N95" s="104"/>
      <c r="O95" s="104"/>
      <c r="P95" s="103"/>
      <c r="Q95" s="103"/>
      <c r="R95" s="88" t="str">
        <f t="shared" si="14"/>
        <v/>
      </c>
      <c r="S95" s="89">
        <f t="shared" si="15"/>
        <v>0</v>
      </c>
      <c r="T95" s="89">
        <f t="shared" si="16"/>
        <v>0</v>
      </c>
      <c r="U95" s="89">
        <f t="shared" si="17"/>
        <v>0</v>
      </c>
      <c r="W95" s="54"/>
      <c r="X95" s="103"/>
      <c r="Y95" s="103"/>
      <c r="Z95" s="89">
        <f t="shared" si="18"/>
        <v>0</v>
      </c>
      <c r="AA95" s="89">
        <f t="shared" si="19"/>
        <v>0</v>
      </c>
      <c r="AB95" s="89">
        <f t="shared" si="20"/>
        <v>0</v>
      </c>
      <c r="AD95" s="54"/>
      <c r="AE95" s="103"/>
      <c r="AF95" s="103"/>
      <c r="AG95" s="89">
        <f t="shared" si="21"/>
        <v>0</v>
      </c>
      <c r="AH95" s="89">
        <f t="shared" si="22"/>
        <v>0</v>
      </c>
      <c r="AI95" s="89">
        <f t="shared" si="23"/>
        <v>0</v>
      </c>
    </row>
    <row r="96" spans="3:35" x14ac:dyDescent="0.25">
      <c r="C96" s="237"/>
      <c r="D96" s="209" t="s">
        <v>190</v>
      </c>
      <c r="E96" s="239">
        <v>17050176</v>
      </c>
      <c r="F96" s="211" t="s">
        <v>208</v>
      </c>
      <c r="G96" s="211" t="s">
        <v>209</v>
      </c>
      <c r="H96" s="208" t="s">
        <v>58</v>
      </c>
      <c r="I96" s="208" t="s">
        <v>59</v>
      </c>
      <c r="J96" s="208">
        <v>34744</v>
      </c>
      <c r="K96" s="1"/>
      <c r="L96" s="103"/>
      <c r="M96" s="103"/>
      <c r="N96" s="104"/>
      <c r="O96" s="104"/>
      <c r="P96" s="103"/>
      <c r="Q96" s="103"/>
      <c r="R96" s="88" t="str">
        <f t="shared" si="14"/>
        <v/>
      </c>
      <c r="S96" s="89">
        <f t="shared" si="15"/>
        <v>0</v>
      </c>
      <c r="T96" s="89">
        <f t="shared" si="16"/>
        <v>0</v>
      </c>
      <c r="U96" s="89">
        <f t="shared" si="17"/>
        <v>0</v>
      </c>
      <c r="W96" s="54"/>
      <c r="X96" s="103"/>
      <c r="Y96" s="103"/>
      <c r="Z96" s="89">
        <f t="shared" si="18"/>
        <v>0</v>
      </c>
      <c r="AA96" s="89">
        <f t="shared" si="19"/>
        <v>0</v>
      </c>
      <c r="AB96" s="89">
        <f t="shared" si="20"/>
        <v>0</v>
      </c>
      <c r="AD96" s="54"/>
      <c r="AE96" s="103"/>
      <c r="AF96" s="103"/>
      <c r="AG96" s="89">
        <f t="shared" si="21"/>
        <v>0</v>
      </c>
      <c r="AH96" s="89">
        <f t="shared" si="22"/>
        <v>0</v>
      </c>
      <c r="AI96" s="89">
        <f t="shared" si="23"/>
        <v>0</v>
      </c>
    </row>
    <row r="97" spans="19:35" x14ac:dyDescent="0.25">
      <c r="S97" s="90">
        <f>SUM(S21:S96)</f>
        <v>0</v>
      </c>
      <c r="T97" s="90">
        <f>SUM(T21:T96)</f>
        <v>0</v>
      </c>
      <c r="U97" s="90">
        <f>SUM(U21:U96)</f>
        <v>0</v>
      </c>
      <c r="Z97" s="90">
        <f>SUM(Z21:Z96)</f>
        <v>0</v>
      </c>
      <c r="AA97" s="90">
        <f t="shared" ref="AA97:AB97" si="24">SUM(AA21:AA96)</f>
        <v>0</v>
      </c>
      <c r="AB97" s="90">
        <f t="shared" si="24"/>
        <v>0</v>
      </c>
      <c r="AG97" s="90">
        <f>SUM(AG21:AG96)</f>
        <v>0</v>
      </c>
      <c r="AH97" s="90">
        <f t="shared" ref="AH97:AI97" si="25">SUM(AH21:AH96)</f>
        <v>0</v>
      </c>
      <c r="AI97" s="90">
        <f t="shared" si="25"/>
        <v>0</v>
      </c>
    </row>
  </sheetData>
  <sheetProtection algorithmName="SHA-512" hashValue="1A+i9ssQ/iFTCJfPoM7PK+l4ZuzCCiLBnmQvgBhyyL1iJRp2fYQzk2536H3EB9h/rYuNjgvWUD2CN/fUpIgwyw==" saltValue="3MDeYw2CDWpUBLGxRYhJiw==" spinCount="100000" sheet="1" formatCells="0" formatColumns="0" formatRows="0" insertRows="0"/>
  <protectedRanges>
    <protectedRange algorithmName="SHA-512" hashValue="TIcHHHqo1nTw7rMXhEhDxfDO75Zd5oaUr11tCgdJPNttNSfIdgcpDgzLyTFDm5Cfxw/e273hliG40RLIIvTc8A==" saltValue="zP6iKHjmExVfFHJiQWN63Q==" spinCount="100000" sqref="H20:J20" name="VF Merge Data_1_1_2"/>
    <protectedRange algorithmName="SHA-512" hashValue="TIcHHHqo1nTw7rMXhEhDxfDO75Zd5oaUr11tCgdJPNttNSfIdgcpDgzLyTFDm5Cfxw/e273hliG40RLIIvTc8A==" saltValue="zP6iKHjmExVfFHJiQWN63Q==" spinCount="100000" sqref="F22:F63 H22:J62" name="VF Merge Data_1_1"/>
  </protectedRanges>
  <autoFilter ref="B20:V20" xr:uid="{23EA60B7-49FE-4CD6-917C-694AD3B5F91B}">
    <sortState xmlns:xlrd2="http://schemas.microsoft.com/office/spreadsheetml/2017/richdata2" ref="C21:V97">
      <sortCondition ref="D20"/>
    </sortState>
  </autoFilter>
  <mergeCells count="14">
    <mergeCell ref="K19:M19"/>
    <mergeCell ref="D19:J19"/>
    <mergeCell ref="C2:K2"/>
    <mergeCell ref="C6:K6"/>
    <mergeCell ref="C7:K7"/>
    <mergeCell ref="C8:K9"/>
    <mergeCell ref="M2:M4"/>
    <mergeCell ref="Z19:AB19"/>
    <mergeCell ref="W19:Y19"/>
    <mergeCell ref="AD19:AF19"/>
    <mergeCell ref="AG19:AI19"/>
    <mergeCell ref="N19:O19"/>
    <mergeCell ref="P19:R19"/>
    <mergeCell ref="S19:U19"/>
  </mergeCells>
  <conditionalFormatting sqref="F21:F96">
    <cfRule type="duplicateValues" dxfId="0" priority="1"/>
  </conditionalFormatting>
  <dataValidations disablePrompts="1" count="1">
    <dataValidation type="whole" allowBlank="1" showInputMessage="1" showErrorMessage="1" errorTitle="Incorrect entity Number " error="Please make sure you are entering correct Entity number and not combining Entity Numbers. Do not use any special characters (@#$%^&amp;/*-+)" sqref="E24:E31 E56:E59 E61:E62 E37:E44 E46:E52" xr:uid="{D37EA44F-4AEE-4AA0-871E-C83E25225781}">
      <formula1>1</formula1>
      <formula2>99999999</formula2>
    </dataValidation>
  </dataValidations>
  <pageMargins left="0.7" right="0.7" top="0.75" bottom="0.75" header="0.3" footer="0.3"/>
  <pageSetup scale="20" orientation="landscape" r:id="rId1"/>
  <headerFooter>
    <oddHeader>&amp;C&amp;"-,Bold"Attachment "C"</oddHeader>
    <oddFooter>&amp;C&amp;A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7C61E1A7F22D4EA473D35808206435" ma:contentTypeVersion="9" ma:contentTypeDescription="Create a new document." ma:contentTypeScope="" ma:versionID="6cc226ab38eb99c4dab429c021e866ac">
  <xsd:schema xmlns:xsd="http://www.w3.org/2001/XMLSchema" xmlns:xs="http://www.w3.org/2001/XMLSchema" xmlns:p="http://schemas.microsoft.com/office/2006/metadata/properties" xmlns:ns2="2fb32b6f-376b-46a6-9669-36dcb2ca8d9f" xmlns:ns3="749ceadb-2257-49df-8278-cff341d52a58" targetNamespace="http://schemas.microsoft.com/office/2006/metadata/properties" ma:root="true" ma:fieldsID="3f70be025dcbfb2e3597c7aa926db98b" ns2:_="" ns3:_="">
    <xsd:import namespace="2fb32b6f-376b-46a6-9669-36dcb2ca8d9f"/>
    <xsd:import namespace="749ceadb-2257-49df-8278-cff341d52a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b32b6f-376b-46a6-9669-36dcb2ca8d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120dcc2-8973-4c06-bedf-69e6bf89c63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49ceadb-2257-49df-8278-cff341d52a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a6cb248-6cc8-43f0-885c-b017c5df5ff6}" ma:internalName="TaxCatchAll" ma:showField="CatchAllData" ma:web="749ceadb-2257-49df-8278-cff341d52a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fb32b6f-376b-46a6-9669-36dcb2ca8d9f">
      <Terms xmlns="http://schemas.microsoft.com/office/infopath/2007/PartnerControls"/>
    </lcf76f155ced4ddcb4097134ff3c332f>
    <TaxCatchAll xmlns="749ceadb-2257-49df-8278-cff341d52a58" xsi:nil="true"/>
  </documentManagement>
</p:properties>
</file>

<file path=customXml/itemProps1.xml><?xml version="1.0" encoding="utf-8"?>
<ds:datastoreItem xmlns:ds="http://schemas.openxmlformats.org/officeDocument/2006/customXml" ds:itemID="{1B33C7EF-93F3-41A6-AD71-2B97999F0E65}">
  <ds:schemaRefs>
    <ds:schemaRef ds:uri="http://schemas.microsoft.com/sharepoint/v3/contenttype/forms"/>
  </ds:schemaRefs>
</ds:datastoreItem>
</file>

<file path=customXml/itemProps2.xml><?xml version="1.0" encoding="utf-8"?>
<ds:datastoreItem xmlns:ds="http://schemas.openxmlformats.org/officeDocument/2006/customXml" ds:itemID="{6B4620A1-2069-4B99-AF33-79C4E79BED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b32b6f-376b-46a6-9669-36dcb2ca8d9f"/>
    <ds:schemaRef ds:uri="749ceadb-2257-49df-8278-cff341d52a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C5525E-A033-4BA2-B54A-4C828B045DB8}">
  <ds:schemaRefs>
    <ds:schemaRef ds:uri="http://schemas.microsoft.com/office/2006/documentManagement/types"/>
    <ds:schemaRef ds:uri="2fb32b6f-376b-46a6-9669-36dcb2ca8d9f"/>
    <ds:schemaRef ds:uri="http://purl.org/dc/dcmitype/"/>
    <ds:schemaRef ds:uri="http://purl.org/dc/terms/"/>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749ceadb-2257-49df-8278-cff341d52a58"/>
    <ds:schemaRef ds:uri="http://www.w3.org/XML/1998/namespace"/>
  </ds:schemaRefs>
</ds:datastoreItem>
</file>

<file path=docMetadata/LabelInfo.xml><?xml version="1.0" encoding="utf-8"?>
<clbl:labelList xmlns:clbl="http://schemas.microsoft.com/office/2020/mipLabelMetadata">
  <clbl:label id="{7d30f33f-8bbb-4685-804b-9afcd2d1658d}" enabled="0" method="" siteId="{7d30f33f-8bbb-4685-804b-9afcd2d165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 Internet Access and DDoS</vt:lpstr>
      <vt:lpstr>2. Leased-Lit Fiber (LLF) </vt:lpstr>
      <vt:lpstr>2. Leased-Dark Fiber (LDF) </vt:lpstr>
      <vt:lpstr>'2. Leased-Lit Fiber (LLF)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G. Eisley</dc:creator>
  <cp:keywords/>
  <dc:description/>
  <cp:lastModifiedBy>Lyell Walker</cp:lastModifiedBy>
  <cp:revision/>
  <cp:lastPrinted>2026-09-14T13:02:08Z</cp:lastPrinted>
  <dcterms:created xsi:type="dcterms:W3CDTF">2021-12-03T17:24:08Z</dcterms:created>
  <dcterms:modified xsi:type="dcterms:W3CDTF">2026-09-15T17:59:19Z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0x010100287C61E1A7F22D4EA473D35808206435</vt:lpwstr>
  </property>
  <property fmtid="{D5CDD505-2E9C-101B-9397-08002B2CF9AE}" pid="3" name="MediaServiceImageTags">
    <vt:lpwstr/>
  </property>
</Properties>
</file>