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entraled.sharepoint.com/sites/E-RateCentral/Shared Documents/E-Rate Clients/Babylon UFSD_NY_123881/2027-28/470/C2-470# 270000590 27 Babylon C2/Drafts and Working Docs/"/>
    </mc:Choice>
  </mc:AlternateContent>
  <xr:revisionPtr revIDLastSave="2" documentId="8_{1D0A6E20-C69E-4D71-8DD9-202C79F8D745}" xr6:coauthVersionLast="47" xr6:coauthVersionMax="47" xr10:uidLastSave="{DE04154C-4814-448B-871E-26C9612778EF}"/>
  <bookViews>
    <workbookView xWindow="-120" yWindow="-120" windowWidth="38640" windowHeight="21120" tabRatio="500" xr2:uid="{00000000-000D-0000-FFFF-FFFF00000000}"/>
  </bookViews>
  <sheets>
    <sheet name="Option A - Purchase" sheetId="1" r:id="rId1"/>
    <sheet name="Option B - Lease to Own" sheetId="2" r:id="rId2"/>
    <sheet name="Cost Comparison"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P25" i="2" l="1"/>
  <c r="D10" i="3"/>
  <c r="E10" i="3" s="1"/>
  <c r="B3" i="3"/>
  <c r="F53" i="2"/>
  <c r="E53" i="2"/>
  <c r="D9" i="3" s="1"/>
  <c r="E9" i="3" s="1"/>
  <c r="G52" i="2"/>
  <c r="G53" i="2" s="1"/>
  <c r="D11" i="3" s="1"/>
  <c r="E11" i="3" s="1"/>
  <c r="P30" i="2"/>
  <c r="H30" i="2"/>
  <c r="P29" i="2"/>
  <c r="H29" i="2"/>
  <c r="Q29" i="2" s="1"/>
  <c r="P28" i="2"/>
  <c r="H28" i="2"/>
  <c r="Q28" i="2" s="1"/>
  <c r="P27" i="2"/>
  <c r="H27" i="2"/>
  <c r="P26" i="2"/>
  <c r="H26" i="2"/>
  <c r="Q26" i="2" s="1"/>
  <c r="H25" i="2"/>
  <c r="H27" i="1"/>
  <c r="K27" i="1" s="1"/>
  <c r="H26" i="1"/>
  <c r="K26" i="1" s="1"/>
  <c r="H25" i="1"/>
  <c r="K25" i="1" s="1"/>
  <c r="H24" i="1"/>
  <c r="K24" i="1" s="1"/>
  <c r="H23" i="1"/>
  <c r="K23" i="1" s="1"/>
  <c r="H22" i="1"/>
  <c r="K22" i="1" s="1"/>
  <c r="O31" i="2" l="1"/>
  <c r="D52" i="2" s="1"/>
  <c r="H52" i="2" s="1"/>
  <c r="Q30" i="2"/>
  <c r="K31" i="2"/>
  <c r="D48" i="2" s="1"/>
  <c r="L31" i="2"/>
  <c r="D49" i="2" s="1"/>
  <c r="H49" i="2" s="1"/>
  <c r="M31" i="2"/>
  <c r="D50" i="2" s="1"/>
  <c r="H50" i="2" s="1"/>
  <c r="N31" i="2"/>
  <c r="D51" i="2" s="1"/>
  <c r="H51" i="2" s="1"/>
  <c r="I31" i="2"/>
  <c r="D6" i="3" s="1"/>
  <c r="Q25" i="2"/>
  <c r="Q27" i="2"/>
  <c r="K28" i="1"/>
  <c r="M22" i="1"/>
  <c r="L22" i="1"/>
  <c r="S29" i="2"/>
  <c r="R29" i="2"/>
  <c r="M24" i="1"/>
  <c r="L24" i="1" s="1"/>
  <c r="S25" i="2"/>
  <c r="M27" i="1"/>
  <c r="L27" i="1"/>
  <c r="S30" i="2"/>
  <c r="R30" i="2" s="1"/>
  <c r="M25" i="1"/>
  <c r="L25" i="1"/>
  <c r="M23" i="1"/>
  <c r="L23" i="1" s="1"/>
  <c r="H48" i="2"/>
  <c r="M26" i="1"/>
  <c r="L26" i="1"/>
  <c r="S26" i="2"/>
  <c r="R26" i="2" s="1"/>
  <c r="S28" i="2"/>
  <c r="R28" i="2" s="1"/>
  <c r="N32" i="2"/>
  <c r="I51" i="2" s="1"/>
  <c r="K32" i="2"/>
  <c r="I48" i="2" s="1"/>
  <c r="L32" i="2"/>
  <c r="I49" i="2" s="1"/>
  <c r="M32" i="2"/>
  <c r="I50" i="2" s="1"/>
  <c r="J50" i="2" s="1"/>
  <c r="O32" i="2"/>
  <c r="I52" i="2" s="1"/>
  <c r="J52" i="2" s="1"/>
  <c r="Q31" i="2" l="1"/>
  <c r="J51" i="2"/>
  <c r="D53" i="2"/>
  <c r="S27" i="2"/>
  <c r="R27" i="2" s="1"/>
  <c r="J49" i="2"/>
  <c r="H53" i="2"/>
  <c r="D12" i="3" s="1"/>
  <c r="J48" i="2"/>
  <c r="J53" i="2" s="1"/>
  <c r="D8" i="3" s="1"/>
  <c r="R25" i="2"/>
  <c r="L28" i="1"/>
  <c r="C8" i="3" s="1"/>
  <c r="I53" i="2"/>
  <c r="D7" i="3" s="1"/>
  <c r="M28" i="1"/>
  <c r="C7" i="3" s="1"/>
  <c r="C12" i="3"/>
  <c r="C6" i="3"/>
  <c r="E6" i="3" s="1"/>
  <c r="R31" i="2" l="1"/>
  <c r="S31" i="2"/>
  <c r="E7" i="3"/>
  <c r="E8" i="3"/>
  <c r="E12" i="3"/>
</calcChain>
</file>

<file path=xl/sharedStrings.xml><?xml version="1.0" encoding="utf-8"?>
<sst xmlns="http://schemas.openxmlformats.org/spreadsheetml/2006/main" count="171" uniqueCount="111">
  <si>
    <t>Pricing Attachment - Category 2  |  Option A: Outright Purchase</t>
  </si>
  <si>
    <t>Applicant:</t>
  </si>
  <si>
    <t>Babylon Union Free School District</t>
  </si>
  <si>
    <t>BEN:</t>
  </si>
  <si>
    <t>123881</t>
  </si>
  <si>
    <t>Form 470#:</t>
  </si>
  <si>
    <t>270000590</t>
  </si>
  <si>
    <t>Service Provider:</t>
  </si>
  <si>
    <t>SPIN:</t>
  </si>
  <si>
    <t>Contact Name:</t>
  </si>
  <si>
    <t>Contact E-mail:</t>
  </si>
  <si>
    <t>Contact Phone:</t>
  </si>
  <si>
    <t>Pricing Sheet Response Instructions</t>
  </si>
  <si>
    <t>Please complete the yellow cells with your proposed solution. The blue cells are autopopulated and should not be edited.</t>
  </si>
  <si>
    <t>If you do not plan to offer a specific line item, please place "N/A" in the Proposed Solution "Make" column.</t>
  </si>
  <si>
    <t>Specific models have been listed below to provide a better understanding of the specs the applicant is interested in. As per E-Rate rules, ALL proposals that include solutions functionally equivalent to the models listed below will be reviewed and considered. If you provide an equivalent solution, you must also provide documentation that demonstrates the solution listed on your response is functionally equivalent to what is requested.</t>
  </si>
  <si>
    <t>Enter the E-Rate eligible percentage of each SKU as agreed upon by USAC and the manufacturer. Enter 100% for fully eligible items and 0% for fully ineligible items.</t>
  </si>
  <si>
    <t>Should there be a discrepancy between the fees listed in this Pricing Attachment and any other proposal response document, the costs offered in this document shall prevail.</t>
  </si>
  <si>
    <t>Option A prices the outright purchase of all equipment, licenses, and installation as one-time charges in Funding Year 2027.</t>
  </si>
  <si>
    <t>Requested Solution</t>
  </si>
  <si>
    <t>Offeror's Alternative/Equivalent Solution (if applicable)</t>
  </si>
  <si>
    <t>Pricing</t>
  </si>
  <si>
    <t>Proposal Cost Calculations</t>
  </si>
  <si>
    <t>Type of Equipment</t>
  </si>
  <si>
    <t>Make</t>
  </si>
  <si>
    <t>Model #/SKU</t>
  </si>
  <si>
    <t>Quantity</t>
  </si>
  <si>
    <t>Unit Cost</t>
  </si>
  <si>
    <t>E-Rate Eligible % of the Model</t>
  </si>
  <si>
    <t>Total Extended Cost</t>
  </si>
  <si>
    <t>Total Extended E-Rate Ineligible Cost</t>
  </si>
  <si>
    <t>Total Extended E-Rate Eligible Cost</t>
  </si>
  <si>
    <t>Wireless Access Point</t>
  </si>
  <si>
    <t>Meraki</t>
  </si>
  <si>
    <t>CW9176I Access Point</t>
  </si>
  <si>
    <t>CW9174I Access Point</t>
  </si>
  <si>
    <t>Access Point Enclosure</t>
  </si>
  <si>
    <t>Chatsworth Products</t>
  </si>
  <si>
    <t>1075-CW9176 Access Point Enclosure</t>
  </si>
  <si>
    <t>1075-CW9174 Access Point Enclosure</t>
  </si>
  <si>
    <t>Miscellaneous</t>
  </si>
  <si>
    <t>Installation</t>
  </si>
  <si>
    <t>Vendor installation of access points and access point enclosures</t>
  </si>
  <si>
    <t>Shipping/Freight</t>
  </si>
  <si>
    <t>Shipping costs (if applicable)</t>
  </si>
  <si>
    <t>Totals</t>
  </si>
  <si>
    <t>Pricing Attachment - Category 2  |  Option B: Lease to Own (5 Years)</t>
  </si>
  <si>
    <t>Option B prices a lease-to-own agreement for the same equipment and installation, term July 1, 2027 through June 30, 2032 (60 months). Section 1 must show the annual lease payment per unit for each SKU in each funding year of the term, excluding interest and financing charges. Annual payments may differ from year to year.</t>
  </si>
  <si>
    <t>Interest, financing, and administrative charges are not E-Rate eligible and must be entered separately in Section 3 so they can be cost-allocated. Equipment lease payments are requested annually on the FCC Form 471, one funding year at a time.</t>
  </si>
  <si>
    <t>Per the Finance_Lease to Own E-Rate Responsive Bidder Agreement, the bidder must remain the sole payee for the full term, and title must transfer to the District once all scheduled payments are made. Any end-of-term buyout must be priced in Section 2.</t>
  </si>
  <si>
    <t>Section 1: Annual lease pricing by SKU and funding year</t>
  </si>
  <si>
    <t>Pricing Basis</t>
  </si>
  <si>
    <t>Annual Lease Payment per Unit (excl. finance charges)</t>
  </si>
  <si>
    <t>5-Year Lease Cost Calculations</t>
  </si>
  <si>
    <t>Equivalent Purchase Price per Unit</t>
  </si>
  <si>
    <t>FY2027</t>
  </si>
  <si>
    <t>FY2028</t>
  </si>
  <si>
    <t>FY2029</t>
  </si>
  <si>
    <t>FY2030</t>
  </si>
  <si>
    <t>FY2031</t>
  </si>
  <si>
    <t>5-Year Lease Cost per Unit</t>
  </si>
  <si>
    <t>Total Extended 5-Year Lease Cost</t>
  </si>
  <si>
    <t>Extended totals</t>
  </si>
  <si>
    <t>Extended eligible</t>
  </si>
  <si>
    <t>Column I total is the equivalent purchase price the lease is based on.</t>
  </si>
  <si>
    <t>Section 2: Financing terms</t>
  </si>
  <si>
    <t>Lease term start date</t>
  </si>
  <si>
    <t>07/01/2027</t>
  </si>
  <si>
    <t>Lease term end date</t>
  </si>
  <si>
    <t>06/30/2032</t>
  </si>
  <si>
    <t>Lease term (months)</t>
  </si>
  <si>
    <t>Payment frequency and timing (e.g., annual, due July 1)</t>
  </si>
  <si>
    <t>Annual interest rate / APR</t>
  </si>
  <si>
    <t>Lessor of record and sole payee for the full term (legal name)</t>
  </si>
  <si>
    <t>End-of-term buyout amount (enter $0 if none)</t>
  </si>
  <si>
    <t>Title transfers to the District after final scheduled payment?</t>
  </si>
  <si>
    <t>Any fair-market-value or balloon payment? If yes, describe</t>
  </si>
  <si>
    <t>Section 3: Payment schedule by E-Rate funding year</t>
  </si>
  <si>
    <t>E-Rate Funding Year</t>
  </si>
  <si>
    <t>Service Period</t>
  </si>
  <si>
    <t>Equipment Lease Payments (from Section 1)</t>
  </si>
  <si>
    <t>Interest / Financing Charges</t>
  </si>
  <si>
    <t>Administrative or Other Fees</t>
  </si>
  <si>
    <t>End-of-Term Buyout</t>
  </si>
  <si>
    <t>Total Payments for Funding Year</t>
  </si>
  <si>
    <t>E-Rate Eligible Amount</t>
  </si>
  <si>
    <t>E-Rate Ineligible Amount</t>
  </si>
  <si>
    <t>07/01/2027 - 06/30/2028</t>
  </si>
  <si>
    <t>07/01/2028 - 06/30/2029</t>
  </si>
  <si>
    <t>07/01/2029 - 06/30/2030</t>
  </si>
  <si>
    <t>07/01/2030 - 06/30/2031</t>
  </si>
  <si>
    <t>07/01/2031 - 06/30/2032</t>
  </si>
  <si>
    <t>5-Year Totals</t>
  </si>
  <si>
    <t>The end-of-term buyout is treated as E-Rate ineligible here pending USAC confirmation. Financing charges are always ineligible and are cost-allocated.</t>
  </si>
  <si>
    <t>Option A vs. Option B  |  Cost comparison (autopopulated)</t>
  </si>
  <si>
    <t>Babylon Union Free School District  |  BEN 123881  |  Form 470# 270000590</t>
  </si>
  <si>
    <t>Cost element</t>
  </si>
  <si>
    <t>Option A: Purchase</t>
  </si>
  <si>
    <t>Option B: Lease to Own (5 yr)</t>
  </si>
  <si>
    <t>Difference (B minus A)</t>
  </si>
  <si>
    <t>Equipment cost basis (equivalent purchase price)</t>
  </si>
  <si>
    <t>Total E-Rate eligible cost</t>
  </si>
  <si>
    <t>Total E-Rate ineligible cost</t>
  </si>
  <si>
    <t xml:space="preserve">   of which interest / financing charges</t>
  </si>
  <si>
    <t xml:space="preserve">   of which administrative or other fees</t>
  </si>
  <si>
    <t xml:space="preserve">   of which end-of-term buyout</t>
  </si>
  <si>
    <t>Total cost to complete acquisition</t>
  </si>
  <si>
    <t>Notes</t>
  </si>
  <si>
    <t>Per the RFP, the cost of E-Rate eligible services is the highest-weighted evaluation criterion. Compare like-for-like using the eligible cost rows.</t>
  </si>
  <si>
    <t>Option A is funded as a one-time Funding Year 2027 request. Option B is requested annually, FY2027 through FY2031, and each year's pre-discount eligible amount counts against the District's Category Two budget. FY2031 falls in the next five-year budget cycle.</t>
  </si>
  <si>
    <t>Interest and financing charges are not E-Rate eligible and are paid entirely by the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</si>
</sst>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quot;#,##0.00\);&quot;$-&quot;"/>
  </numFmts>
  <fonts count="9" x14ac:knownFonts="1">
    <font>
      <sz val="11"/>
      <color theme="1"/>
      <name val="Calibri"/>
      <family val="2"/>
      <charset val="1"/>
    </font>
    <font>
      <b/>
      <sz val="13"/>
      <color rgb="FFFFFFFF"/>
      <name val="Arial"/>
      <charset val="1"/>
    </font>
    <font>
      <b/>
      <sz val="10"/>
      <color rgb="FF000000"/>
      <name val="Arial"/>
      <charset val="1"/>
    </font>
    <font>
      <sz val="10"/>
      <color rgb="FF000000"/>
      <name val="Arial"/>
      <charset val="1"/>
    </font>
    <font>
      <b/>
      <sz val="11"/>
      <color rgb="FF011E40"/>
      <name val="Arial"/>
      <charset val="1"/>
    </font>
    <font>
      <b/>
      <sz val="10"/>
      <color rgb="FFFFFFFF"/>
      <name val="Arial"/>
      <charset val="1"/>
    </font>
    <font>
      <b/>
      <sz val="10"/>
      <color rgb="FF011E40"/>
      <name val="Arial"/>
      <charset val="1"/>
    </font>
    <font>
      <i/>
      <sz val="9"/>
      <color rgb="FF555555"/>
      <name val="Arial"/>
      <charset val="1"/>
    </font>
    <font>
      <i/>
      <sz val="10"/>
      <color rgb="FF555555"/>
      <name val="Arial"/>
      <charset val="1"/>
    </font>
  </fonts>
  <fills count="6">
    <fill>
      <patternFill patternType="none"/>
    </fill>
    <fill>
      <patternFill patternType="gray125"/>
    </fill>
    <fill>
      <patternFill patternType="solid">
        <fgColor rgb="FF011E40"/>
        <bgColor rgb="FF003300"/>
      </patternFill>
    </fill>
    <fill>
      <patternFill patternType="solid">
        <fgColor rgb="FFFFF2CC"/>
        <bgColor rgb="FFEAEDEF"/>
      </patternFill>
    </fill>
    <fill>
      <patternFill patternType="solid">
        <fgColor rgb="FFEAEDEF"/>
        <bgColor rgb="FFDDEBF7"/>
      </patternFill>
    </fill>
    <fill>
      <patternFill patternType="solid">
        <fgColor rgb="FFDDEBF7"/>
        <bgColor rgb="FFEAEDEF"/>
      </patternFill>
    </fill>
  </fills>
  <borders count="2">
    <border>
      <left/>
      <right/>
      <top/>
      <bottom/>
      <diagonal/>
    </border>
    <border>
      <left style="thin">
        <color rgb="FFBFC5CC"/>
      </left>
      <right style="thin">
        <color rgb="FFBFC5CC"/>
      </right>
      <top style="thin">
        <color rgb="FFBFC5CC"/>
      </top>
      <bottom style="thin">
        <color rgb="FFBFC5CC"/>
      </bottom>
      <diagonal/>
    </border>
  </borders>
  <cellStyleXfs count="1">
    <xf numFmtId="0" fontId="0" fillId="0" borderId="0"/>
  </cellStyleXfs>
  <cellXfs count="28">
    <xf numFmtId="0" fontId="0" fillId="0" borderId="0" xfId="0"/>
    <xf numFmtId="0" fontId="2" fillId="0" borderId="1" xfId="0" applyFont="1" applyBorder="1" applyAlignment="1">
      <alignment vertical="center" wrapText="1"/>
    </xf>
    <xf numFmtId="164" fontId="3" fillId="3" borderId="1" xfId="0" applyNumberFormat="1" applyFont="1" applyFill="1" applyBorder="1"/>
    <xf numFmtId="0" fontId="3" fillId="0" borderId="1" xfId="0" applyFont="1" applyBorder="1" applyAlignment="1">
      <alignment vertical="center" wrapText="1"/>
    </xf>
    <xf numFmtId="0" fontId="5" fillId="2" borderId="1" xfId="0" applyFont="1" applyFill="1" applyBorder="1" applyAlignment="1">
      <alignment horizontal="center" vertical="center" wrapText="1"/>
    </xf>
    <xf numFmtId="0" fontId="3" fillId="3" borderId="1" xfId="0" applyFont="1" applyFill="1" applyBorder="1"/>
    <xf numFmtId="0" fontId="2" fillId="0" borderId="0" xfId="0" applyFont="1"/>
    <xf numFmtId="0" fontId="1" fillId="2" borderId="0" xfId="0" applyFont="1" applyFill="1"/>
    <xf numFmtId="0" fontId="0" fillId="2" borderId="0" xfId="0" applyFill="1"/>
    <xf numFmtId="0" fontId="4" fillId="0" borderId="0" xfId="0" applyFont="1"/>
    <xf numFmtId="0" fontId="6" fillId="4" borderId="1" xfId="0" applyFont="1" applyFill="1" applyBorder="1" applyAlignment="1">
      <alignment horizontal="center" vertical="center" wrapText="1"/>
    </xf>
    <xf numFmtId="3" fontId="3" fillId="3" borderId="1" xfId="0" applyNumberFormat="1" applyFont="1" applyFill="1" applyBorder="1"/>
    <xf numFmtId="9" fontId="3" fillId="3" borderId="1" xfId="0" applyNumberFormat="1" applyFont="1" applyFill="1" applyBorder="1"/>
    <xf numFmtId="164" fontId="3" fillId="5" borderId="1" xfId="0" applyNumberFormat="1" applyFont="1" applyFill="1" applyBorder="1"/>
    <xf numFmtId="0" fontId="2" fillId="0" borderId="0" xfId="0" applyFont="1" applyAlignment="1">
      <alignment horizontal="right"/>
    </xf>
    <xf numFmtId="164" fontId="2" fillId="5" borderId="1" xfId="0" applyNumberFormat="1" applyFont="1" applyFill="1" applyBorder="1"/>
    <xf numFmtId="0" fontId="7" fillId="0" borderId="0" xfId="0" applyFont="1"/>
    <xf numFmtId="0" fontId="8" fillId="0" borderId="0" xfId="0" applyFont="1"/>
    <xf numFmtId="0" fontId="2" fillId="0" borderId="1" xfId="0" applyFont="1" applyBorder="1" applyAlignment="1">
      <alignment vertical="center" wrapText="1"/>
    </xf>
    <xf numFmtId="0" fontId="3" fillId="0" borderId="1" xfId="0" applyFont="1" applyBorder="1" applyAlignment="1">
      <alignment vertical="center" wrapText="1"/>
    </xf>
    <xf numFmtId="164" fontId="3" fillId="3" borderId="1" xfId="0" applyNumberFormat="1" applyFont="1" applyFill="1" applyBorder="1"/>
    <xf numFmtId="0" fontId="3" fillId="3" borderId="1" xfId="0" applyFont="1" applyFill="1" applyBorder="1"/>
    <xf numFmtId="10" fontId="3" fillId="3" borderId="1" xfId="0" applyNumberFormat="1" applyFont="1" applyFill="1" applyBorder="1"/>
    <xf numFmtId="0" fontId="2" fillId="0" borderId="1" xfId="0" applyFont="1" applyBorder="1"/>
    <xf numFmtId="1" fontId="2" fillId="0" borderId="1" xfId="0" applyNumberFormat="1" applyFont="1" applyBorder="1"/>
    <xf numFmtId="0" fontId="3" fillId="0" borderId="0" xfId="0" applyFont="1" applyAlignment="1">
      <alignment vertical="top" wrapText="1"/>
    </xf>
    <xf numFmtId="0" fontId="5" fillId="2" borderId="1" xfId="0" applyFont="1" applyFill="1" applyBorder="1" applyAlignment="1">
      <alignment horizontal="center" vertical="center" wrapText="1"/>
    </xf>
    <xf numFmtId="0" fontId="2"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5CC"/>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AEDE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11E40"/>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28"/>
  <sheetViews>
    <sheetView showGridLines="0" tabSelected="1" zoomScaleNormal="100" workbookViewId="0">
      <pane xSplit="1" topLeftCell="B1" activePane="topRight" state="frozen"/>
      <selection activeCell="A22" sqref="A22"/>
      <selection pane="topRight" activeCell="A26" sqref="A26:XFD26"/>
    </sheetView>
  </sheetViews>
  <sheetFormatPr defaultColWidth="8.7109375" defaultRowHeight="15" x14ac:dyDescent="0.25"/>
  <cols>
    <col min="1" max="1" width="2" customWidth="1"/>
    <col min="2" max="2" width="22" customWidth="1"/>
    <col min="3" max="3" width="20" customWidth="1"/>
    <col min="4" max="4" width="40" customWidth="1"/>
    <col min="5" max="5" width="10" customWidth="1"/>
    <col min="6" max="6" width="16" customWidth="1"/>
    <col min="7" max="7" width="22" customWidth="1"/>
    <col min="8" max="8" width="10" customWidth="1"/>
    <col min="9" max="10" width="14" customWidth="1"/>
    <col min="11" max="11" width="16" customWidth="1"/>
    <col min="12" max="13" width="18" customWidth="1"/>
  </cols>
  <sheetData>
    <row r="1" spans="2:13" ht="24" customHeight="1" x14ac:dyDescent="0.25">
      <c r="B1" s="7" t="s">
        <v>0</v>
      </c>
      <c r="C1" s="8"/>
      <c r="D1" s="8"/>
      <c r="E1" s="8"/>
      <c r="F1" s="8"/>
      <c r="G1" s="8"/>
      <c r="H1" s="8"/>
      <c r="I1" s="8"/>
      <c r="J1" s="8"/>
      <c r="K1" s="8"/>
      <c r="L1" s="8"/>
      <c r="M1" s="8"/>
    </row>
    <row r="2" spans="2:13" x14ac:dyDescent="0.25">
      <c r="B2" s="6" t="s">
        <v>1</v>
      </c>
      <c r="C2" s="27" t="s">
        <v>2</v>
      </c>
      <c r="D2" s="27"/>
      <c r="E2" s="27"/>
    </row>
    <row r="3" spans="2:13" x14ac:dyDescent="0.25">
      <c r="B3" s="6" t="s">
        <v>3</v>
      </c>
      <c r="C3" s="27" t="s">
        <v>4</v>
      </c>
      <c r="D3" s="27"/>
      <c r="E3" s="27"/>
    </row>
    <row r="4" spans="2:13" x14ac:dyDescent="0.25">
      <c r="B4" s="6" t="s">
        <v>5</v>
      </c>
      <c r="C4" s="27" t="s">
        <v>6</v>
      </c>
      <c r="D4" s="27"/>
      <c r="E4" s="27"/>
    </row>
    <row r="5" spans="2:13" x14ac:dyDescent="0.25">
      <c r="B5" s="6" t="s">
        <v>7</v>
      </c>
      <c r="C5" s="21"/>
      <c r="D5" s="21"/>
      <c r="E5" s="21"/>
    </row>
    <row r="6" spans="2:13" x14ac:dyDescent="0.25">
      <c r="B6" s="6" t="s">
        <v>8</v>
      </c>
      <c r="C6" s="21"/>
      <c r="D6" s="21"/>
      <c r="E6" s="21"/>
    </row>
    <row r="7" spans="2:13" x14ac:dyDescent="0.25">
      <c r="B7" s="6" t="s">
        <v>9</v>
      </c>
      <c r="C7" s="21"/>
      <c r="D7" s="21"/>
      <c r="E7" s="21"/>
    </row>
    <row r="8" spans="2:13" x14ac:dyDescent="0.25">
      <c r="B8" s="6" t="s">
        <v>10</v>
      </c>
      <c r="C8" s="21"/>
      <c r="D8" s="21"/>
      <c r="E8" s="21"/>
    </row>
    <row r="9" spans="2:13" x14ac:dyDescent="0.25">
      <c r="B9" s="6" t="s">
        <v>11</v>
      </c>
      <c r="C9" s="21"/>
      <c r="D9" s="21"/>
      <c r="E9" s="21"/>
    </row>
    <row r="12" spans="2:13" x14ac:dyDescent="0.25">
      <c r="B12" s="9" t="s">
        <v>12</v>
      </c>
    </row>
    <row r="13" spans="2:13" ht="15" customHeight="1" x14ac:dyDescent="0.25">
      <c r="B13" s="25" t="s">
        <v>13</v>
      </c>
      <c r="C13" s="25"/>
      <c r="D13" s="25"/>
      <c r="E13" s="25"/>
      <c r="F13" s="25"/>
      <c r="G13" s="25"/>
      <c r="H13" s="25"/>
      <c r="I13" s="25"/>
      <c r="J13" s="25"/>
      <c r="K13" s="25"/>
      <c r="L13" s="25"/>
      <c r="M13" s="25"/>
    </row>
    <row r="14" spans="2:13" ht="15" customHeight="1" x14ac:dyDescent="0.25">
      <c r="B14" s="25" t="s">
        <v>14</v>
      </c>
      <c r="C14" s="25"/>
      <c r="D14" s="25"/>
      <c r="E14" s="25"/>
      <c r="F14" s="25"/>
      <c r="G14" s="25"/>
      <c r="H14" s="25"/>
      <c r="I14" s="25"/>
      <c r="J14" s="25"/>
      <c r="K14" s="25"/>
      <c r="L14" s="25"/>
      <c r="M14" s="25"/>
    </row>
    <row r="15" spans="2:13" ht="45" customHeight="1" x14ac:dyDescent="0.25">
      <c r="B15" s="25" t="s">
        <v>15</v>
      </c>
      <c r="C15" s="25"/>
      <c r="D15" s="25"/>
      <c r="E15" s="25"/>
      <c r="F15" s="25"/>
      <c r="G15" s="25"/>
      <c r="H15" s="25"/>
      <c r="I15" s="25"/>
      <c r="J15" s="25"/>
      <c r="K15" s="25"/>
      <c r="L15" s="25"/>
      <c r="M15" s="25"/>
    </row>
    <row r="16" spans="2:13" ht="30" customHeight="1" x14ac:dyDescent="0.25">
      <c r="B16" s="25" t="s">
        <v>16</v>
      </c>
      <c r="C16" s="25"/>
      <c r="D16" s="25"/>
      <c r="E16" s="25"/>
      <c r="F16" s="25"/>
      <c r="G16" s="25"/>
      <c r="H16" s="25"/>
      <c r="I16" s="25"/>
      <c r="J16" s="25"/>
      <c r="K16" s="25"/>
      <c r="L16" s="25"/>
      <c r="M16" s="25"/>
    </row>
    <row r="17" spans="2:13" ht="30" customHeight="1" x14ac:dyDescent="0.25">
      <c r="B17" s="25" t="s">
        <v>17</v>
      </c>
      <c r="C17" s="25"/>
      <c r="D17" s="25"/>
      <c r="E17" s="25"/>
      <c r="F17" s="25"/>
      <c r="G17" s="25"/>
      <c r="H17" s="25"/>
      <c r="I17" s="25"/>
      <c r="J17" s="25"/>
      <c r="K17" s="25"/>
      <c r="L17" s="25"/>
      <c r="M17" s="25"/>
    </row>
    <row r="18" spans="2:13" ht="15" customHeight="1" x14ac:dyDescent="0.25">
      <c r="B18" s="25" t="s">
        <v>18</v>
      </c>
      <c r="C18" s="25"/>
      <c r="D18" s="25"/>
      <c r="E18" s="25"/>
      <c r="F18" s="25"/>
      <c r="G18" s="25"/>
      <c r="H18" s="25"/>
      <c r="I18" s="25"/>
      <c r="J18" s="25"/>
      <c r="K18" s="25"/>
      <c r="L18" s="25"/>
      <c r="M18" s="25"/>
    </row>
    <row r="20" spans="2:13" ht="33" customHeight="1" x14ac:dyDescent="0.25">
      <c r="B20" s="26" t="s">
        <v>19</v>
      </c>
      <c r="C20" s="26"/>
      <c r="D20" s="26"/>
      <c r="E20" s="26"/>
      <c r="F20" s="26" t="s">
        <v>20</v>
      </c>
      <c r="G20" s="26"/>
      <c r="H20" s="26"/>
      <c r="I20" s="26" t="s">
        <v>21</v>
      </c>
      <c r="J20" s="26"/>
      <c r="K20" s="26" t="s">
        <v>22</v>
      </c>
      <c r="L20" s="26"/>
      <c r="M20" s="26"/>
    </row>
    <row r="21" spans="2:13" ht="42" customHeight="1" x14ac:dyDescent="0.25">
      <c r="B21" s="10" t="s">
        <v>23</v>
      </c>
      <c r="C21" s="10" t="s">
        <v>24</v>
      </c>
      <c r="D21" s="10" t="s">
        <v>25</v>
      </c>
      <c r="E21" s="10" t="s">
        <v>26</v>
      </c>
      <c r="F21" s="10" t="s">
        <v>24</v>
      </c>
      <c r="G21" s="10" t="s">
        <v>25</v>
      </c>
      <c r="H21" s="10" t="s">
        <v>26</v>
      </c>
      <c r="I21" s="10" t="s">
        <v>27</v>
      </c>
      <c r="J21" s="10" t="s">
        <v>28</v>
      </c>
      <c r="K21" s="10" t="s">
        <v>29</v>
      </c>
      <c r="L21" s="10" t="s">
        <v>30</v>
      </c>
      <c r="M21" s="10" t="s">
        <v>31</v>
      </c>
    </row>
    <row r="22" spans="2:13" x14ac:dyDescent="0.25">
      <c r="B22" s="3" t="s">
        <v>32</v>
      </c>
      <c r="C22" s="3" t="s">
        <v>33</v>
      </c>
      <c r="D22" s="3" t="s">
        <v>34</v>
      </c>
      <c r="E22" s="3">
        <v>10</v>
      </c>
      <c r="F22" s="5"/>
      <c r="G22" s="5"/>
      <c r="H22" s="11">
        <f t="shared" ref="H22:H27" si="0">E22</f>
        <v>10</v>
      </c>
      <c r="I22" s="2"/>
      <c r="J22" s="12"/>
      <c r="K22" s="13">
        <f t="shared" ref="K22:K27" si="1">H22*I22</f>
        <v>0</v>
      </c>
      <c r="L22" s="13">
        <f t="shared" ref="L22:L27" si="2">K22-M22</f>
        <v>0</v>
      </c>
      <c r="M22" s="13">
        <f t="shared" ref="M22:M27" si="3">K22*J22</f>
        <v>0</v>
      </c>
    </row>
    <row r="23" spans="2:13" x14ac:dyDescent="0.25">
      <c r="B23" s="3" t="s">
        <v>32</v>
      </c>
      <c r="C23" s="3" t="s">
        <v>33</v>
      </c>
      <c r="D23" s="3" t="s">
        <v>35</v>
      </c>
      <c r="E23" s="3">
        <v>185</v>
      </c>
      <c r="F23" s="5"/>
      <c r="G23" s="5"/>
      <c r="H23" s="11">
        <f t="shared" si="0"/>
        <v>185</v>
      </c>
      <c r="I23" s="2"/>
      <c r="J23" s="12"/>
      <c r="K23" s="13">
        <f t="shared" si="1"/>
        <v>0</v>
      </c>
      <c r="L23" s="13">
        <f t="shared" si="2"/>
        <v>0</v>
      </c>
      <c r="M23" s="13">
        <f t="shared" si="3"/>
        <v>0</v>
      </c>
    </row>
    <row r="24" spans="2:13" x14ac:dyDescent="0.25">
      <c r="B24" s="3" t="s">
        <v>36</v>
      </c>
      <c r="C24" s="3" t="s">
        <v>37</v>
      </c>
      <c r="D24" s="3" t="s">
        <v>38</v>
      </c>
      <c r="E24" s="3">
        <v>10</v>
      </c>
      <c r="F24" s="5"/>
      <c r="G24" s="5"/>
      <c r="H24" s="11">
        <f t="shared" si="0"/>
        <v>10</v>
      </c>
      <c r="I24" s="2"/>
      <c r="J24" s="12"/>
      <c r="K24" s="13">
        <f t="shared" si="1"/>
        <v>0</v>
      </c>
      <c r="L24" s="13">
        <f t="shared" si="2"/>
        <v>0</v>
      </c>
      <c r="M24" s="13">
        <f t="shared" si="3"/>
        <v>0</v>
      </c>
    </row>
    <row r="25" spans="2:13" x14ac:dyDescent="0.25">
      <c r="B25" s="3" t="s">
        <v>36</v>
      </c>
      <c r="C25" s="3" t="s">
        <v>37</v>
      </c>
      <c r="D25" s="3" t="s">
        <v>39</v>
      </c>
      <c r="E25" s="3">
        <v>185</v>
      </c>
      <c r="F25" s="5"/>
      <c r="G25" s="5"/>
      <c r="H25" s="11">
        <f t="shared" si="0"/>
        <v>185</v>
      </c>
      <c r="I25" s="2"/>
      <c r="J25" s="12"/>
      <c r="K25" s="13">
        <f t="shared" si="1"/>
        <v>0</v>
      </c>
      <c r="L25" s="13">
        <f t="shared" si="2"/>
        <v>0</v>
      </c>
      <c r="M25" s="13">
        <f t="shared" si="3"/>
        <v>0</v>
      </c>
    </row>
    <row r="26" spans="2:13" ht="25.5" x14ac:dyDescent="0.25">
      <c r="B26" s="3" t="s">
        <v>40</v>
      </c>
      <c r="C26" s="3" t="s">
        <v>41</v>
      </c>
      <c r="D26" s="3" t="s">
        <v>42</v>
      </c>
      <c r="E26" s="3">
        <v>1</v>
      </c>
      <c r="F26" s="5"/>
      <c r="G26" s="5"/>
      <c r="H26" s="11">
        <f t="shared" si="0"/>
        <v>1</v>
      </c>
      <c r="I26" s="2"/>
      <c r="J26" s="12"/>
      <c r="K26" s="13">
        <f t="shared" si="1"/>
        <v>0</v>
      </c>
      <c r="L26" s="13">
        <f t="shared" si="2"/>
        <v>0</v>
      </c>
      <c r="M26" s="13">
        <f t="shared" si="3"/>
        <v>0</v>
      </c>
    </row>
    <row r="27" spans="2:13" x14ac:dyDescent="0.25">
      <c r="B27" s="3" t="s">
        <v>40</v>
      </c>
      <c r="C27" s="3" t="s">
        <v>43</v>
      </c>
      <c r="D27" s="3" t="s">
        <v>44</v>
      </c>
      <c r="E27" s="3">
        <v>1</v>
      </c>
      <c r="F27" s="5"/>
      <c r="G27" s="5"/>
      <c r="H27" s="11">
        <f t="shared" si="0"/>
        <v>1</v>
      </c>
      <c r="I27" s="2"/>
      <c r="J27" s="12"/>
      <c r="K27" s="13">
        <f t="shared" si="1"/>
        <v>0</v>
      </c>
      <c r="L27" s="13">
        <f t="shared" si="2"/>
        <v>0</v>
      </c>
      <c r="M27" s="13">
        <f t="shared" si="3"/>
        <v>0</v>
      </c>
    </row>
    <row r="28" spans="2:13" x14ac:dyDescent="0.25">
      <c r="J28" s="14" t="s">
        <v>45</v>
      </c>
      <c r="K28" s="15">
        <f>SUM(K22:K27)</f>
        <v>0</v>
      </c>
      <c r="L28" s="15">
        <f>SUM(L22:L27)</f>
        <v>0</v>
      </c>
      <c r="M28" s="15">
        <f>SUM(M22:M27)</f>
        <v>0</v>
      </c>
    </row>
  </sheetData>
  <mergeCells count="18">
    <mergeCell ref="C2:E2"/>
    <mergeCell ref="C3:E3"/>
    <mergeCell ref="C4:E4"/>
    <mergeCell ref="C5:E5"/>
    <mergeCell ref="C6:E6"/>
    <mergeCell ref="C7:E7"/>
    <mergeCell ref="C8:E8"/>
    <mergeCell ref="C9:E9"/>
    <mergeCell ref="B13:M13"/>
    <mergeCell ref="B14:M14"/>
    <mergeCell ref="B15:M15"/>
    <mergeCell ref="B16:M16"/>
    <mergeCell ref="B17:M17"/>
    <mergeCell ref="B18:M18"/>
    <mergeCell ref="B20:E20"/>
    <mergeCell ref="F20:H20"/>
    <mergeCell ref="I20:J20"/>
    <mergeCell ref="K20:M20"/>
  </mergeCells>
  <pageMargins left="0.75" right="0.75" top="1" bottom="1" header="0.511811023622047" footer="0.511811023622047"/>
  <pageSetup scale="53"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54"/>
  <sheetViews>
    <sheetView showGridLines="0" zoomScaleNormal="100" workbookViewId="0">
      <selection activeCell="A29" sqref="A29:XFD29"/>
    </sheetView>
  </sheetViews>
  <sheetFormatPr defaultColWidth="8.7109375" defaultRowHeight="15" x14ac:dyDescent="0.25"/>
  <cols>
    <col min="1" max="1" width="2" customWidth="1"/>
    <col min="2" max="3" width="22" customWidth="1"/>
    <col min="4" max="4" width="40" customWidth="1"/>
    <col min="5" max="5" width="14" customWidth="1"/>
    <col min="6" max="6" width="16" customWidth="1"/>
    <col min="7" max="7" width="22" customWidth="1"/>
    <col min="8" max="8" width="12" customWidth="1"/>
    <col min="9" max="9" width="16" customWidth="1"/>
    <col min="10" max="10" width="14" customWidth="1"/>
    <col min="11" max="15" width="13" customWidth="1"/>
    <col min="16" max="16" width="15" customWidth="1"/>
    <col min="17" max="19" width="17" customWidth="1"/>
  </cols>
  <sheetData>
    <row r="1" spans="2:19" ht="24" customHeight="1" x14ac:dyDescent="0.25">
      <c r="B1" s="7" t="s">
        <v>46</v>
      </c>
      <c r="C1" s="8"/>
      <c r="D1" s="8"/>
      <c r="E1" s="8"/>
      <c r="F1" s="8"/>
      <c r="G1" s="8"/>
      <c r="H1" s="8"/>
      <c r="I1" s="8"/>
      <c r="J1" s="8"/>
      <c r="K1" s="8"/>
      <c r="L1" s="8"/>
      <c r="M1" s="8"/>
      <c r="N1" s="8"/>
      <c r="O1" s="8"/>
      <c r="P1" s="8"/>
      <c r="Q1" s="8"/>
      <c r="R1" s="8"/>
      <c r="S1" s="8"/>
    </row>
    <row r="2" spans="2:19" x14ac:dyDescent="0.25">
      <c r="B2" s="6" t="s">
        <v>1</v>
      </c>
      <c r="C2" s="27" t="s">
        <v>2</v>
      </c>
      <c r="D2" s="27"/>
      <c r="E2" s="27"/>
    </row>
    <row r="3" spans="2:19" x14ac:dyDescent="0.25">
      <c r="B3" s="6" t="s">
        <v>3</v>
      </c>
      <c r="C3" s="27" t="s">
        <v>4</v>
      </c>
      <c r="D3" s="27"/>
      <c r="E3" s="27"/>
    </row>
    <row r="4" spans="2:19" x14ac:dyDescent="0.25">
      <c r="B4" s="6" t="s">
        <v>5</v>
      </c>
      <c r="C4" s="27" t="s">
        <v>6</v>
      </c>
      <c r="D4" s="27"/>
      <c r="E4" s="27"/>
    </row>
    <row r="5" spans="2:19" x14ac:dyDescent="0.25">
      <c r="B5" s="6" t="s">
        <v>7</v>
      </c>
      <c r="C5" s="21"/>
      <c r="D5" s="21"/>
      <c r="E5" s="21"/>
    </row>
    <row r="6" spans="2:19" x14ac:dyDescent="0.25">
      <c r="B6" s="6" t="s">
        <v>8</v>
      </c>
      <c r="C6" s="21"/>
      <c r="D6" s="21"/>
      <c r="E6" s="21"/>
    </row>
    <row r="7" spans="2:19" x14ac:dyDescent="0.25">
      <c r="B7" s="6" t="s">
        <v>9</v>
      </c>
      <c r="C7" s="21"/>
      <c r="D7" s="21"/>
      <c r="E7" s="21"/>
    </row>
    <row r="8" spans="2:19" x14ac:dyDescent="0.25">
      <c r="B8" s="6" t="s">
        <v>10</v>
      </c>
      <c r="C8" s="21"/>
      <c r="D8" s="21"/>
      <c r="E8" s="21"/>
    </row>
    <row r="9" spans="2:19" x14ac:dyDescent="0.25">
      <c r="B9" s="6" t="s">
        <v>11</v>
      </c>
      <c r="C9" s="21"/>
      <c r="D9" s="21"/>
      <c r="E9" s="21"/>
    </row>
    <row r="12" spans="2:19" x14ac:dyDescent="0.25">
      <c r="B12" s="9" t="s">
        <v>12</v>
      </c>
    </row>
    <row r="13" spans="2:19" ht="15" customHeight="1" x14ac:dyDescent="0.25">
      <c r="B13" s="25" t="s">
        <v>13</v>
      </c>
      <c r="C13" s="25"/>
      <c r="D13" s="25"/>
      <c r="E13" s="25"/>
      <c r="F13" s="25"/>
      <c r="G13" s="25"/>
      <c r="H13" s="25"/>
      <c r="I13" s="25"/>
      <c r="J13" s="25"/>
      <c r="K13" s="25"/>
      <c r="L13" s="25"/>
      <c r="M13" s="25"/>
      <c r="N13" s="25"/>
      <c r="O13" s="25"/>
      <c r="P13" s="25"/>
      <c r="Q13" s="25"/>
      <c r="R13" s="25"/>
      <c r="S13" s="25"/>
    </row>
    <row r="14" spans="2:19" ht="15" customHeight="1" x14ac:dyDescent="0.25">
      <c r="B14" s="25" t="s">
        <v>14</v>
      </c>
      <c r="C14" s="25"/>
      <c r="D14" s="25"/>
      <c r="E14" s="25"/>
      <c r="F14" s="25"/>
      <c r="G14" s="25"/>
      <c r="H14" s="25"/>
      <c r="I14" s="25"/>
      <c r="J14" s="25"/>
      <c r="K14" s="25"/>
      <c r="L14" s="25"/>
      <c r="M14" s="25"/>
      <c r="N14" s="25"/>
      <c r="O14" s="25"/>
      <c r="P14" s="25"/>
      <c r="Q14" s="25"/>
      <c r="R14" s="25"/>
      <c r="S14" s="25"/>
    </row>
    <row r="15" spans="2:19" ht="45" customHeight="1" x14ac:dyDescent="0.25">
      <c r="B15" s="25" t="s">
        <v>15</v>
      </c>
      <c r="C15" s="25"/>
      <c r="D15" s="25"/>
      <c r="E15" s="25"/>
      <c r="F15" s="25"/>
      <c r="G15" s="25"/>
      <c r="H15" s="25"/>
      <c r="I15" s="25"/>
      <c r="J15" s="25"/>
      <c r="K15" s="25"/>
      <c r="L15" s="25"/>
      <c r="M15" s="25"/>
      <c r="N15" s="25"/>
      <c r="O15" s="25"/>
      <c r="P15" s="25"/>
      <c r="Q15" s="25"/>
      <c r="R15" s="25"/>
      <c r="S15" s="25"/>
    </row>
    <row r="16" spans="2:19" ht="30" customHeight="1" x14ac:dyDescent="0.25">
      <c r="B16" s="25" t="s">
        <v>16</v>
      </c>
      <c r="C16" s="25"/>
      <c r="D16" s="25"/>
      <c r="E16" s="25"/>
      <c r="F16" s="25"/>
      <c r="G16" s="25"/>
      <c r="H16" s="25"/>
      <c r="I16" s="25"/>
      <c r="J16" s="25"/>
      <c r="K16" s="25"/>
      <c r="L16" s="25"/>
      <c r="M16" s="25"/>
      <c r="N16" s="25"/>
      <c r="O16" s="25"/>
      <c r="P16" s="25"/>
      <c r="Q16" s="25"/>
      <c r="R16" s="25"/>
      <c r="S16" s="25"/>
    </row>
    <row r="17" spans="2:19" ht="30" customHeight="1" x14ac:dyDescent="0.25">
      <c r="B17" s="25" t="s">
        <v>17</v>
      </c>
      <c r="C17" s="25"/>
      <c r="D17" s="25"/>
      <c r="E17" s="25"/>
      <c r="F17" s="25"/>
      <c r="G17" s="25"/>
      <c r="H17" s="25"/>
      <c r="I17" s="25"/>
      <c r="J17" s="25"/>
      <c r="K17" s="25"/>
      <c r="L17" s="25"/>
      <c r="M17" s="25"/>
      <c r="N17" s="25"/>
      <c r="O17" s="25"/>
      <c r="P17" s="25"/>
      <c r="Q17" s="25"/>
      <c r="R17" s="25"/>
      <c r="S17" s="25"/>
    </row>
    <row r="18" spans="2:19" ht="45" customHeight="1" x14ac:dyDescent="0.25">
      <c r="B18" s="25" t="s">
        <v>47</v>
      </c>
      <c r="C18" s="25"/>
      <c r="D18" s="25"/>
      <c r="E18" s="25"/>
      <c r="F18" s="25"/>
      <c r="G18" s="25"/>
      <c r="H18" s="25"/>
      <c r="I18" s="25"/>
      <c r="J18" s="25"/>
      <c r="K18" s="25"/>
      <c r="L18" s="25"/>
      <c r="M18" s="25"/>
      <c r="N18" s="25"/>
      <c r="O18" s="25"/>
      <c r="P18" s="25"/>
      <c r="Q18" s="25"/>
      <c r="R18" s="25"/>
      <c r="S18" s="25"/>
    </row>
    <row r="19" spans="2:19" ht="30" customHeight="1" x14ac:dyDescent="0.25">
      <c r="B19" s="25" t="s">
        <v>48</v>
      </c>
      <c r="C19" s="25"/>
      <c r="D19" s="25"/>
      <c r="E19" s="25"/>
      <c r="F19" s="25"/>
      <c r="G19" s="25"/>
      <c r="H19" s="25"/>
      <c r="I19" s="25"/>
      <c r="J19" s="25"/>
      <c r="K19" s="25"/>
      <c r="L19" s="25"/>
      <c r="M19" s="25"/>
      <c r="N19" s="25"/>
      <c r="O19" s="25"/>
      <c r="P19" s="25"/>
      <c r="Q19" s="25"/>
      <c r="R19" s="25"/>
      <c r="S19" s="25"/>
    </row>
    <row r="20" spans="2:19" ht="30" customHeight="1" x14ac:dyDescent="0.25">
      <c r="B20" s="25" t="s">
        <v>49</v>
      </c>
      <c r="C20" s="25"/>
      <c r="D20" s="25"/>
      <c r="E20" s="25"/>
      <c r="F20" s="25"/>
      <c r="G20" s="25"/>
      <c r="H20" s="25"/>
      <c r="I20" s="25"/>
      <c r="J20" s="25"/>
      <c r="K20" s="25"/>
      <c r="L20" s="25"/>
      <c r="M20" s="25"/>
      <c r="N20" s="25"/>
      <c r="O20" s="25"/>
      <c r="P20" s="25"/>
      <c r="Q20" s="25"/>
      <c r="R20" s="25"/>
      <c r="S20" s="25"/>
    </row>
    <row r="22" spans="2:19" x14ac:dyDescent="0.25">
      <c r="B22" s="9" t="s">
        <v>50</v>
      </c>
    </row>
    <row r="23" spans="2:19" ht="15" customHeight="1" x14ac:dyDescent="0.25">
      <c r="B23" s="26" t="s">
        <v>19</v>
      </c>
      <c r="C23" s="26"/>
      <c r="D23" s="26"/>
      <c r="E23" s="26"/>
      <c r="F23" s="26" t="s">
        <v>20</v>
      </c>
      <c r="G23" s="26"/>
      <c r="H23" s="26"/>
      <c r="I23" s="26" t="s">
        <v>51</v>
      </c>
      <c r="J23" s="26"/>
      <c r="K23" s="26" t="s">
        <v>52</v>
      </c>
      <c r="L23" s="26"/>
      <c r="M23" s="26"/>
      <c r="N23" s="26"/>
      <c r="O23" s="26"/>
      <c r="P23" s="26" t="s">
        <v>53</v>
      </c>
      <c r="Q23" s="26"/>
      <c r="R23" s="26"/>
      <c r="S23" s="26"/>
    </row>
    <row r="24" spans="2:19" ht="55.5" customHeight="1" x14ac:dyDescent="0.25">
      <c r="B24" s="10" t="s">
        <v>23</v>
      </c>
      <c r="C24" s="10" t="s">
        <v>24</v>
      </c>
      <c r="D24" s="10" t="s">
        <v>25</v>
      </c>
      <c r="E24" s="10" t="s">
        <v>26</v>
      </c>
      <c r="F24" s="10" t="s">
        <v>24</v>
      </c>
      <c r="G24" s="10" t="s">
        <v>25</v>
      </c>
      <c r="H24" s="10" t="s">
        <v>26</v>
      </c>
      <c r="I24" s="10" t="s">
        <v>54</v>
      </c>
      <c r="J24" s="10" t="s">
        <v>28</v>
      </c>
      <c r="K24" s="10" t="s">
        <v>55</v>
      </c>
      <c r="L24" s="10" t="s">
        <v>56</v>
      </c>
      <c r="M24" s="10" t="s">
        <v>57</v>
      </c>
      <c r="N24" s="10" t="s">
        <v>58</v>
      </c>
      <c r="O24" s="10" t="s">
        <v>59</v>
      </c>
      <c r="P24" s="10" t="s">
        <v>60</v>
      </c>
      <c r="Q24" s="10" t="s">
        <v>61</v>
      </c>
      <c r="R24" s="10" t="s">
        <v>30</v>
      </c>
      <c r="S24" s="10" t="s">
        <v>31</v>
      </c>
    </row>
    <row r="25" spans="2:19" x14ac:dyDescent="0.25">
      <c r="B25" s="3" t="s">
        <v>32</v>
      </c>
      <c r="C25" s="3" t="s">
        <v>33</v>
      </c>
      <c r="D25" s="3" t="s">
        <v>34</v>
      </c>
      <c r="E25" s="3">
        <v>10</v>
      </c>
      <c r="F25" s="5"/>
      <c r="G25" s="5"/>
      <c r="H25" s="11">
        <f t="shared" ref="H25:H30" si="0">E25</f>
        <v>10</v>
      </c>
      <c r="I25" s="2"/>
      <c r="J25" s="12"/>
      <c r="K25" s="2"/>
      <c r="L25" s="2"/>
      <c r="M25" s="2"/>
      <c r="N25" s="2"/>
      <c r="O25" s="2"/>
      <c r="P25" s="13">
        <f>SUM(K25:O25)</f>
        <v>0</v>
      </c>
      <c r="Q25" s="13">
        <f t="shared" ref="Q25:Q30" si="1">H25*P25</f>
        <v>0</v>
      </c>
      <c r="R25" s="13">
        <f t="shared" ref="R25:R30" si="2">Q25-S25</f>
        <v>0</v>
      </c>
      <c r="S25" s="13">
        <f t="shared" ref="S25:S30" si="3">Q25*J25</f>
        <v>0</v>
      </c>
    </row>
    <row r="26" spans="2:19" x14ac:dyDescent="0.25">
      <c r="B26" s="3" t="s">
        <v>32</v>
      </c>
      <c r="C26" s="3" t="s">
        <v>33</v>
      </c>
      <c r="D26" s="3" t="s">
        <v>35</v>
      </c>
      <c r="E26" s="3">
        <v>185</v>
      </c>
      <c r="F26" s="5"/>
      <c r="G26" s="5"/>
      <c r="H26" s="11">
        <f t="shared" si="0"/>
        <v>185</v>
      </c>
      <c r="I26" s="2"/>
      <c r="J26" s="12"/>
      <c r="K26" s="2"/>
      <c r="L26" s="2"/>
      <c r="M26" s="2"/>
      <c r="N26" s="2"/>
      <c r="O26" s="2"/>
      <c r="P26" s="13">
        <f t="shared" ref="P26:P30" si="4">SUM(K26:O26)</f>
        <v>0</v>
      </c>
      <c r="Q26" s="13">
        <f t="shared" si="1"/>
        <v>0</v>
      </c>
      <c r="R26" s="13">
        <f t="shared" si="2"/>
        <v>0</v>
      </c>
      <c r="S26" s="13">
        <f t="shared" si="3"/>
        <v>0</v>
      </c>
    </row>
    <row r="27" spans="2:19" x14ac:dyDescent="0.25">
      <c r="B27" s="3" t="s">
        <v>36</v>
      </c>
      <c r="C27" s="3" t="s">
        <v>37</v>
      </c>
      <c r="D27" s="3" t="s">
        <v>38</v>
      </c>
      <c r="E27" s="3">
        <v>10</v>
      </c>
      <c r="F27" s="5"/>
      <c r="G27" s="5"/>
      <c r="H27" s="11">
        <f t="shared" si="0"/>
        <v>10</v>
      </c>
      <c r="I27" s="2"/>
      <c r="J27" s="12"/>
      <c r="K27" s="2"/>
      <c r="L27" s="2"/>
      <c r="M27" s="2"/>
      <c r="N27" s="2"/>
      <c r="O27" s="2"/>
      <c r="P27" s="13">
        <f t="shared" si="4"/>
        <v>0</v>
      </c>
      <c r="Q27" s="13">
        <f t="shared" si="1"/>
        <v>0</v>
      </c>
      <c r="R27" s="13">
        <f t="shared" si="2"/>
        <v>0</v>
      </c>
      <c r="S27" s="13">
        <f t="shared" si="3"/>
        <v>0</v>
      </c>
    </row>
    <row r="28" spans="2:19" x14ac:dyDescent="0.25">
      <c r="B28" s="3" t="s">
        <v>36</v>
      </c>
      <c r="C28" s="3" t="s">
        <v>37</v>
      </c>
      <c r="D28" s="3" t="s">
        <v>39</v>
      </c>
      <c r="E28" s="3">
        <v>185</v>
      </c>
      <c r="F28" s="5"/>
      <c r="G28" s="5"/>
      <c r="H28" s="11">
        <f t="shared" si="0"/>
        <v>185</v>
      </c>
      <c r="I28" s="2"/>
      <c r="J28" s="12"/>
      <c r="K28" s="2"/>
      <c r="L28" s="2"/>
      <c r="M28" s="2"/>
      <c r="N28" s="2"/>
      <c r="O28" s="2"/>
      <c r="P28" s="13">
        <f t="shared" si="4"/>
        <v>0</v>
      </c>
      <c r="Q28" s="13">
        <f t="shared" si="1"/>
        <v>0</v>
      </c>
      <c r="R28" s="13">
        <f t="shared" si="2"/>
        <v>0</v>
      </c>
      <c r="S28" s="13">
        <f t="shared" si="3"/>
        <v>0</v>
      </c>
    </row>
    <row r="29" spans="2:19" ht="25.5" x14ac:dyDescent="0.25">
      <c r="B29" s="3" t="s">
        <v>40</v>
      </c>
      <c r="C29" s="3" t="s">
        <v>41</v>
      </c>
      <c r="D29" s="3" t="s">
        <v>42</v>
      </c>
      <c r="E29" s="3">
        <v>1</v>
      </c>
      <c r="F29" s="5"/>
      <c r="G29" s="5"/>
      <c r="H29" s="11">
        <f t="shared" si="0"/>
        <v>1</v>
      </c>
      <c r="I29" s="2"/>
      <c r="J29" s="12"/>
      <c r="K29" s="2"/>
      <c r="L29" s="2"/>
      <c r="M29" s="2"/>
      <c r="N29" s="2"/>
      <c r="O29" s="2"/>
      <c r="P29" s="13">
        <f t="shared" si="4"/>
        <v>0</v>
      </c>
      <c r="Q29" s="13">
        <f t="shared" si="1"/>
        <v>0</v>
      </c>
      <c r="R29" s="13">
        <f t="shared" si="2"/>
        <v>0</v>
      </c>
      <c r="S29" s="13">
        <f t="shared" si="3"/>
        <v>0</v>
      </c>
    </row>
    <row r="30" spans="2:19" x14ac:dyDescent="0.25">
      <c r="B30" s="3" t="s">
        <v>40</v>
      </c>
      <c r="C30" s="3" t="s">
        <v>43</v>
      </c>
      <c r="D30" s="3" t="s">
        <v>44</v>
      </c>
      <c r="E30" s="3">
        <v>1</v>
      </c>
      <c r="F30" s="5"/>
      <c r="G30" s="5"/>
      <c r="H30" s="11">
        <f t="shared" si="0"/>
        <v>1</v>
      </c>
      <c r="I30" s="2"/>
      <c r="J30" s="12"/>
      <c r="K30" s="2"/>
      <c r="L30" s="2"/>
      <c r="M30" s="2"/>
      <c r="N30" s="2"/>
      <c r="O30" s="2"/>
      <c r="P30" s="13">
        <f t="shared" si="4"/>
        <v>0</v>
      </c>
      <c r="Q30" s="13">
        <f t="shared" si="1"/>
        <v>0</v>
      </c>
      <c r="R30" s="13">
        <f t="shared" si="2"/>
        <v>0</v>
      </c>
      <c r="S30" s="13">
        <f t="shared" si="3"/>
        <v>0</v>
      </c>
    </row>
    <row r="31" spans="2:19" x14ac:dyDescent="0.25">
      <c r="H31" s="14" t="s">
        <v>62</v>
      </c>
      <c r="I31" s="15">
        <f>SUMPRODUCT(H25:H30,I25:I30)</f>
        <v>0</v>
      </c>
      <c r="K31" s="15">
        <f>SUMPRODUCT($H$25:$H$30,K25:K30)</f>
        <v>0</v>
      </c>
      <c r="L31" s="15">
        <f>SUMPRODUCT($H$25:$H$30,L25:L30)</f>
        <v>0</v>
      </c>
      <c r="M31" s="15">
        <f>SUMPRODUCT($H$25:$H$30,M25:M30)</f>
        <v>0</v>
      </c>
      <c r="N31" s="15">
        <f>SUMPRODUCT($H$25:$H$30,N25:N30)</f>
        <v>0</v>
      </c>
      <c r="O31" s="15">
        <f>SUMPRODUCT($H$25:$H$30,O25:O30)</f>
        <v>0</v>
      </c>
      <c r="Q31" s="15">
        <f>SUM(Q25:Q30)</f>
        <v>0</v>
      </c>
      <c r="R31" s="15">
        <f>SUM(R25:R30)</f>
        <v>0</v>
      </c>
      <c r="S31" s="15">
        <f>SUM(S25:S30)</f>
        <v>0</v>
      </c>
    </row>
    <row r="32" spans="2:19" x14ac:dyDescent="0.25">
      <c r="H32" s="14" t="s">
        <v>63</v>
      </c>
      <c r="K32" s="15">
        <f>SUMPRODUCT($H$25:$H$30,K25:K30,$J$25:$J$30)</f>
        <v>0</v>
      </c>
      <c r="L32" s="15">
        <f>SUMPRODUCT($H$25:$H$30,L25:L30,$J$25:$J$30)</f>
        <v>0</v>
      </c>
      <c r="M32" s="15">
        <f>SUMPRODUCT($H$25:$H$30,M25:M30,$J$25:$J$30)</f>
        <v>0</v>
      </c>
      <c r="N32" s="15">
        <f>SUMPRODUCT($H$25:$H$30,N25:N30,$J$25:$J$30)</f>
        <v>0</v>
      </c>
      <c r="O32" s="15">
        <f>SUMPRODUCT($H$25:$H$30,O25:O30,$J$25:$J$30)</f>
        <v>0</v>
      </c>
    </row>
    <row r="33" spans="2:10" x14ac:dyDescent="0.25">
      <c r="I33" s="16" t="s">
        <v>64</v>
      </c>
    </row>
    <row r="35" spans="2:10" x14ac:dyDescent="0.25">
      <c r="B35" s="9" t="s">
        <v>65</v>
      </c>
    </row>
    <row r="36" spans="2:10" ht="15" customHeight="1" x14ac:dyDescent="0.25">
      <c r="B36" s="19" t="s">
        <v>66</v>
      </c>
      <c r="C36" s="19"/>
      <c r="D36" s="19"/>
      <c r="E36" s="19"/>
      <c r="F36" s="23" t="s">
        <v>67</v>
      </c>
      <c r="G36" s="23"/>
      <c r="H36" s="23"/>
    </row>
    <row r="37" spans="2:10" ht="15" customHeight="1" x14ac:dyDescent="0.25">
      <c r="B37" s="19" t="s">
        <v>68</v>
      </c>
      <c r="C37" s="19"/>
      <c r="D37" s="19"/>
      <c r="E37" s="19"/>
      <c r="F37" s="23" t="s">
        <v>69</v>
      </c>
      <c r="G37" s="23"/>
      <c r="H37" s="23"/>
    </row>
    <row r="38" spans="2:10" ht="15" customHeight="1" x14ac:dyDescent="0.25">
      <c r="B38" s="19" t="s">
        <v>70</v>
      </c>
      <c r="C38" s="19"/>
      <c r="D38" s="19"/>
      <c r="E38" s="19"/>
      <c r="F38" s="24">
        <v>60</v>
      </c>
      <c r="G38" s="24"/>
      <c r="H38" s="24"/>
    </row>
    <row r="39" spans="2:10" ht="15" customHeight="1" x14ac:dyDescent="0.25">
      <c r="B39" s="19" t="s">
        <v>71</v>
      </c>
      <c r="C39" s="19"/>
      <c r="D39" s="19"/>
      <c r="E39" s="19"/>
      <c r="F39" s="21"/>
      <c r="G39" s="21"/>
      <c r="H39" s="21"/>
    </row>
    <row r="40" spans="2:10" ht="15" customHeight="1" x14ac:dyDescent="0.25">
      <c r="B40" s="19" t="s">
        <v>72</v>
      </c>
      <c r="C40" s="19"/>
      <c r="D40" s="19"/>
      <c r="E40" s="19"/>
      <c r="F40" s="22"/>
      <c r="G40" s="22"/>
      <c r="H40" s="22"/>
    </row>
    <row r="41" spans="2:10" ht="15" customHeight="1" x14ac:dyDescent="0.25">
      <c r="B41" s="19" t="s">
        <v>73</v>
      </c>
      <c r="C41" s="19"/>
      <c r="D41" s="19"/>
      <c r="E41" s="19"/>
      <c r="F41" s="21"/>
      <c r="G41" s="21"/>
      <c r="H41" s="21"/>
    </row>
    <row r="42" spans="2:10" ht="15" customHeight="1" x14ac:dyDescent="0.25">
      <c r="B42" s="19" t="s">
        <v>74</v>
      </c>
      <c r="C42" s="19"/>
      <c r="D42" s="19"/>
      <c r="E42" s="19"/>
      <c r="F42" s="20"/>
      <c r="G42" s="20"/>
      <c r="H42" s="20"/>
    </row>
    <row r="43" spans="2:10" ht="15" customHeight="1" x14ac:dyDescent="0.25">
      <c r="B43" s="19" t="s">
        <v>75</v>
      </c>
      <c r="C43" s="19"/>
      <c r="D43" s="19"/>
      <c r="E43" s="19"/>
      <c r="F43" s="21"/>
      <c r="G43" s="21"/>
      <c r="H43" s="21"/>
    </row>
    <row r="44" spans="2:10" ht="15" customHeight="1" x14ac:dyDescent="0.25">
      <c r="B44" s="19" t="s">
        <v>76</v>
      </c>
      <c r="C44" s="19"/>
      <c r="D44" s="19"/>
      <c r="E44" s="19"/>
      <c r="F44" s="21"/>
      <c r="G44" s="21"/>
      <c r="H44" s="21"/>
    </row>
    <row r="46" spans="2:10" x14ac:dyDescent="0.25">
      <c r="B46" s="9" t="s">
        <v>77</v>
      </c>
    </row>
    <row r="47" spans="2:10" ht="42" customHeight="1" x14ac:dyDescent="0.25">
      <c r="B47" s="10" t="s">
        <v>78</v>
      </c>
      <c r="C47" s="10" t="s">
        <v>79</v>
      </c>
      <c r="D47" s="10" t="s">
        <v>80</v>
      </c>
      <c r="E47" s="10" t="s">
        <v>81</v>
      </c>
      <c r="F47" s="10" t="s">
        <v>82</v>
      </c>
      <c r="G47" s="10" t="s">
        <v>83</v>
      </c>
      <c r="H47" s="10" t="s">
        <v>84</v>
      </c>
      <c r="I47" s="10" t="s">
        <v>85</v>
      </c>
      <c r="J47" s="10" t="s">
        <v>86</v>
      </c>
    </row>
    <row r="48" spans="2:10" x14ac:dyDescent="0.25">
      <c r="B48" s="3" t="s">
        <v>55</v>
      </c>
      <c r="C48" s="3" t="s">
        <v>87</v>
      </c>
      <c r="D48" s="13">
        <f>K31</f>
        <v>0</v>
      </c>
      <c r="E48" s="2"/>
      <c r="F48" s="2"/>
      <c r="G48" s="13">
        <v>0</v>
      </c>
      <c r="H48" s="13">
        <f>SUM(D48:G48)</f>
        <v>0</v>
      </c>
      <c r="I48" s="13">
        <f>K32</f>
        <v>0</v>
      </c>
      <c r="J48" s="13">
        <f>H48-I48</f>
        <v>0</v>
      </c>
    </row>
    <row r="49" spans="2:10" x14ac:dyDescent="0.25">
      <c r="B49" s="3" t="s">
        <v>56</v>
      </c>
      <c r="C49" s="3" t="s">
        <v>88</v>
      </c>
      <c r="D49" s="13">
        <f>L31</f>
        <v>0</v>
      </c>
      <c r="E49" s="2"/>
      <c r="F49" s="2"/>
      <c r="G49" s="13">
        <v>0</v>
      </c>
      <c r="H49" s="13">
        <f>SUM(D49:G49)</f>
        <v>0</v>
      </c>
      <c r="I49" s="13">
        <f>L32</f>
        <v>0</v>
      </c>
      <c r="J49" s="13">
        <f>H49-I49</f>
        <v>0</v>
      </c>
    </row>
    <row r="50" spans="2:10" x14ac:dyDescent="0.25">
      <c r="B50" s="3" t="s">
        <v>57</v>
      </c>
      <c r="C50" s="3" t="s">
        <v>89</v>
      </c>
      <c r="D50" s="13">
        <f>M31</f>
        <v>0</v>
      </c>
      <c r="E50" s="2"/>
      <c r="F50" s="2"/>
      <c r="G50" s="13">
        <v>0</v>
      </c>
      <c r="H50" s="13">
        <f>SUM(D50:G50)</f>
        <v>0</v>
      </c>
      <c r="I50" s="13">
        <f>M32</f>
        <v>0</v>
      </c>
      <c r="J50" s="13">
        <f>H50-I50</f>
        <v>0</v>
      </c>
    </row>
    <row r="51" spans="2:10" x14ac:dyDescent="0.25">
      <c r="B51" s="3" t="s">
        <v>58</v>
      </c>
      <c r="C51" s="3" t="s">
        <v>90</v>
      </c>
      <c r="D51" s="13">
        <f>N31</f>
        <v>0</v>
      </c>
      <c r="E51" s="2"/>
      <c r="F51" s="2"/>
      <c r="G51" s="13">
        <v>0</v>
      </c>
      <c r="H51" s="13">
        <f>SUM(D51:G51)</f>
        <v>0</v>
      </c>
      <c r="I51" s="13">
        <f>N32</f>
        <v>0</v>
      </c>
      <c r="J51" s="13">
        <f>H51-I51</f>
        <v>0</v>
      </c>
    </row>
    <row r="52" spans="2:10" x14ac:dyDescent="0.25">
      <c r="B52" s="3" t="s">
        <v>59</v>
      </c>
      <c r="C52" s="3" t="s">
        <v>91</v>
      </c>
      <c r="D52" s="13">
        <f>O31</f>
        <v>0</v>
      </c>
      <c r="E52" s="2"/>
      <c r="F52" s="2"/>
      <c r="G52" s="13">
        <f>F42</f>
        <v>0</v>
      </c>
      <c r="H52" s="13">
        <f>SUM(D52:G52)</f>
        <v>0</v>
      </c>
      <c r="I52" s="13">
        <f>O32</f>
        <v>0</v>
      </c>
      <c r="J52" s="13">
        <f>H52-I52</f>
        <v>0</v>
      </c>
    </row>
    <row r="53" spans="2:10" ht="15" customHeight="1" x14ac:dyDescent="0.25">
      <c r="B53" s="18" t="s">
        <v>92</v>
      </c>
      <c r="C53" s="18"/>
      <c r="D53" s="15">
        <f t="shared" ref="D53:J53" si="5">SUM(D48:D52)</f>
        <v>0</v>
      </c>
      <c r="E53" s="15">
        <f t="shared" si="5"/>
        <v>0</v>
      </c>
      <c r="F53" s="15">
        <f t="shared" si="5"/>
        <v>0</v>
      </c>
      <c r="G53" s="15">
        <f t="shared" si="5"/>
        <v>0</v>
      </c>
      <c r="H53" s="15">
        <f t="shared" si="5"/>
        <v>0</v>
      </c>
      <c r="I53" s="15">
        <f t="shared" si="5"/>
        <v>0</v>
      </c>
      <c r="J53" s="15">
        <f t="shared" si="5"/>
        <v>0</v>
      </c>
    </row>
    <row r="54" spans="2:10" x14ac:dyDescent="0.25">
      <c r="B54" s="16" t="s">
        <v>93</v>
      </c>
    </row>
  </sheetData>
  <mergeCells count="40">
    <mergeCell ref="C2:E2"/>
    <mergeCell ref="C3:E3"/>
    <mergeCell ref="C4:E4"/>
    <mergeCell ref="C5:E5"/>
    <mergeCell ref="C6:E6"/>
    <mergeCell ref="C7:E7"/>
    <mergeCell ref="C8:E8"/>
    <mergeCell ref="C9:E9"/>
    <mergeCell ref="B13:S13"/>
    <mergeCell ref="B14:S14"/>
    <mergeCell ref="B15:S15"/>
    <mergeCell ref="B16:S16"/>
    <mergeCell ref="B17:S17"/>
    <mergeCell ref="B18:S18"/>
    <mergeCell ref="B19:S19"/>
    <mergeCell ref="B20:S20"/>
    <mergeCell ref="B23:E23"/>
    <mergeCell ref="F23:H23"/>
    <mergeCell ref="I23:J23"/>
    <mergeCell ref="K23:O23"/>
    <mergeCell ref="P23:S23"/>
    <mergeCell ref="B36:E36"/>
    <mergeCell ref="F36:H36"/>
    <mergeCell ref="B37:E37"/>
    <mergeCell ref="F37:H37"/>
    <mergeCell ref="B38:E38"/>
    <mergeCell ref="F38:H38"/>
    <mergeCell ref="B39:E39"/>
    <mergeCell ref="F39:H39"/>
    <mergeCell ref="B40:E40"/>
    <mergeCell ref="F40:H40"/>
    <mergeCell ref="B41:E41"/>
    <mergeCell ref="F41:H41"/>
    <mergeCell ref="B53:C53"/>
    <mergeCell ref="B42:E42"/>
    <mergeCell ref="F42:H42"/>
    <mergeCell ref="B43:E43"/>
    <mergeCell ref="F43:H43"/>
    <mergeCell ref="B44:E44"/>
    <mergeCell ref="F44:H44"/>
  </mergeCells>
  <dataValidations count="2">
    <dataValidation type="list" allowBlank="1" sqref="F39" xr:uid="{00000000-0002-0000-0100-000000000000}">
      <formula1>"Annual (in advance),Annual (in arrears),Quarterly,Monthly"</formula1>
      <formula2>0</formula2>
    </dataValidation>
    <dataValidation type="list" allowBlank="1" sqref="F43" xr:uid="{00000000-0002-0000-0100-000001000000}">
      <formula1>"Yes,No"</formula1>
      <formula2>0</formula2>
    </dataValidation>
  </dataValidations>
  <pageMargins left="0.75" right="0.75" top="1" bottom="1" header="0.511811023622047" footer="0.511811023622047"/>
  <pageSetup scale="4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17"/>
  <sheetViews>
    <sheetView showGridLines="0" zoomScaleNormal="100" workbookViewId="0"/>
  </sheetViews>
  <sheetFormatPr defaultColWidth="8.7109375" defaultRowHeight="15" x14ac:dyDescent="0.25"/>
  <cols>
    <col min="1" max="1" width="2" customWidth="1"/>
    <col min="2" max="2" width="46" customWidth="1"/>
    <col min="3" max="3" width="20" customWidth="1"/>
    <col min="4" max="4" width="24" customWidth="1"/>
    <col min="5" max="5" width="22" customWidth="1"/>
  </cols>
  <sheetData>
    <row r="1" spans="2:5" ht="24" customHeight="1" x14ac:dyDescent="0.25">
      <c r="B1" s="7" t="s">
        <v>94</v>
      </c>
      <c r="C1" s="8"/>
      <c r="D1" s="8"/>
      <c r="E1" s="8"/>
    </row>
    <row r="2" spans="2:5" x14ac:dyDescent="0.25">
      <c r="B2" s="17" t="s">
        <v>95</v>
      </c>
    </row>
    <row r="3" spans="2:5" x14ac:dyDescent="0.25">
      <c r="B3" s="6" t="str">
        <f>"Service Provider: "&amp;'Option A - Purchase'!C5</f>
        <v xml:space="preserve">Service Provider: </v>
      </c>
    </row>
    <row r="5" spans="2:5" ht="31.5" customHeight="1" x14ac:dyDescent="0.25">
      <c r="B5" s="4" t="s">
        <v>96</v>
      </c>
      <c r="C5" s="4" t="s">
        <v>97</v>
      </c>
      <c r="D5" s="4" t="s">
        <v>98</v>
      </c>
      <c r="E5" s="4" t="s">
        <v>99</v>
      </c>
    </row>
    <row r="6" spans="2:5" x14ac:dyDescent="0.25">
      <c r="B6" s="3" t="s">
        <v>100</v>
      </c>
      <c r="C6" s="13">
        <f>'Option A - Purchase'!K28</f>
        <v>0</v>
      </c>
      <c r="D6" s="13">
        <f>'Option B - Lease to Own'!I31</f>
        <v>0</v>
      </c>
      <c r="E6" s="13">
        <f t="shared" ref="E6:E12" si="0">D6-C6</f>
        <v>0</v>
      </c>
    </row>
    <row r="7" spans="2:5" x14ac:dyDescent="0.25">
      <c r="B7" s="1" t="s">
        <v>101</v>
      </c>
      <c r="C7" s="15">
        <f>'Option A - Purchase'!M28</f>
        <v>0</v>
      </c>
      <c r="D7" s="15">
        <f>'Option B - Lease to Own'!I53</f>
        <v>0</v>
      </c>
      <c r="E7" s="15">
        <f t="shared" si="0"/>
        <v>0</v>
      </c>
    </row>
    <row r="8" spans="2:5" x14ac:dyDescent="0.25">
      <c r="B8" s="3" t="s">
        <v>102</v>
      </c>
      <c r="C8" s="13">
        <f>'Option A - Purchase'!L28</f>
        <v>0</v>
      </c>
      <c r="D8" s="13">
        <f>'Option B - Lease to Own'!J53</f>
        <v>0</v>
      </c>
      <c r="E8" s="13">
        <f t="shared" si="0"/>
        <v>0</v>
      </c>
    </row>
    <row r="9" spans="2:5" x14ac:dyDescent="0.25">
      <c r="B9" s="3" t="s">
        <v>103</v>
      </c>
      <c r="C9" s="13">
        <v>0</v>
      </c>
      <c r="D9" s="13">
        <f>'Option B - Lease to Own'!E53</f>
        <v>0</v>
      </c>
      <c r="E9" s="13">
        <f t="shared" si="0"/>
        <v>0</v>
      </c>
    </row>
    <row r="10" spans="2:5" x14ac:dyDescent="0.25">
      <c r="B10" s="3" t="s">
        <v>104</v>
      </c>
      <c r="C10" s="13">
        <v>0</v>
      </c>
      <c r="D10" s="13">
        <f>'Option B - Lease to Own'!F53</f>
        <v>0</v>
      </c>
      <c r="E10" s="13">
        <f t="shared" si="0"/>
        <v>0</v>
      </c>
    </row>
    <row r="11" spans="2:5" x14ac:dyDescent="0.25">
      <c r="B11" s="3" t="s">
        <v>105</v>
      </c>
      <c r="C11" s="13">
        <v>0</v>
      </c>
      <c r="D11" s="13">
        <f>'Option B - Lease to Own'!G53</f>
        <v>0</v>
      </c>
      <c r="E11" s="13">
        <f t="shared" si="0"/>
        <v>0</v>
      </c>
    </row>
    <row r="12" spans="2:5" x14ac:dyDescent="0.25">
      <c r="B12" s="1" t="s">
        <v>106</v>
      </c>
      <c r="C12" s="15">
        <f>'Option A - Purchase'!K28</f>
        <v>0</v>
      </c>
      <c r="D12" s="15">
        <f>'Option B - Lease to Own'!H53</f>
        <v>0</v>
      </c>
      <c r="E12" s="15">
        <f t="shared" si="0"/>
        <v>0</v>
      </c>
    </row>
    <row r="14" spans="2:5" x14ac:dyDescent="0.25">
      <c r="B14" s="9" t="s">
        <v>107</v>
      </c>
    </row>
    <row r="15" spans="2:5" ht="30" customHeight="1" x14ac:dyDescent="0.25">
      <c r="B15" s="25" t="s">
        <v>108</v>
      </c>
      <c r="C15" s="25"/>
      <c r="D15" s="25"/>
      <c r="E15" s="25"/>
    </row>
    <row r="16" spans="2:5" ht="30" customHeight="1" x14ac:dyDescent="0.25">
      <c r="B16" s="25" t="s">
        <v>109</v>
      </c>
      <c r="C16" s="25"/>
      <c r="D16" s="25"/>
      <c r="E16" s="25"/>
    </row>
    <row r="17" spans="2:5" ht="30" customHeight="1" x14ac:dyDescent="0.25">
      <c r="B17" s="25" t="s">
        <v>110</v>
      </c>
      <c r="C17" s="25"/>
      <c r="D17" s="25"/>
      <c r="E17" s="25"/>
    </row>
  </sheetData>
  <mergeCells count="3">
    <mergeCell ref="B15:E15"/>
    <mergeCell ref="B16:E16"/>
    <mergeCell ref="B17:E17"/>
  </mergeCells>
  <pageMargins left="0.75" right="0.75" top="1" bottom="1" header="0.511811023622047" footer="0.511811023622047"/>
  <pageSetup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A6469A-EF45-4C0A-82FA-5C2B66321E25}">
  <ds:schemaRefs>
    <ds:schemaRef ds:uri="http://schemas.microsoft.com/office/2006/metadata/properties"/>
    <ds:schemaRef ds:uri="http://schemas.microsoft.com/office/infopath/2007/PartnerControls"/>
    <ds:schemaRef ds:uri="http://schemas.microsoft.com/sharepoint/v3"/>
    <ds:schemaRef ds:uri="95142d19-fd3b-4b08-9efc-8a16e808819c"/>
    <ds:schemaRef ds:uri="d6c1bc09-1b62-4067-bd7f-5308a3885c24"/>
  </ds:schemaRefs>
</ds:datastoreItem>
</file>

<file path=customXml/itemProps2.xml><?xml version="1.0" encoding="utf-8"?>
<ds:datastoreItem xmlns:ds="http://schemas.openxmlformats.org/officeDocument/2006/customXml" ds:itemID="{EB40A0B6-D80D-4BA1-AAD8-0B7C2D58B5DB}">
  <ds:schemaRefs>
    <ds:schemaRef ds:uri="http://schemas.microsoft.com/sharepoint/v3/contenttype/forms"/>
  </ds:schemaRefs>
</ds:datastoreItem>
</file>

<file path=customXml/itemProps3.xml><?xml version="1.0" encoding="utf-8"?>
<ds:datastoreItem xmlns:ds="http://schemas.openxmlformats.org/officeDocument/2006/customXml" ds:itemID="{1B3300C2-1333-4465-8128-2F5C3B630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Option A - Purchase</vt:lpstr>
      <vt:lpstr>Option B - Lease to Own</vt:lpstr>
      <vt:lpstr>Cost Comparison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Alex Majewski</cp:lastModifiedBy>
  <cp:revision>0</cp:revision>
  <cp:lastPrinted>2026-10-09T13:40:19Z</cp:lastPrinted>
  <dcterms:created xsi:type="dcterms:W3CDTF">2026-10-09T13:39:02Z</dcterms:created>
  <dcterms:modified xsi:type="dcterms:W3CDTF">2026-10-09T19:39:45Z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