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Broken Arrow School District_OK_140044/2027-28/470/C2-470# 270000201/Drafts and Working Docs/"/>
    </mc:Choice>
  </mc:AlternateContent>
  <xr:revisionPtr revIDLastSave="104" documentId="8_{DC552473-3960-4C1E-9BB1-E15E6D9D138D}" xr6:coauthVersionLast="47" xr6:coauthVersionMax="47" xr10:uidLastSave="{CF89AEF3-6CF4-43B1-AD9A-1C8DDF57DE43}"/>
  <bookViews>
    <workbookView xWindow="-25252" yWindow="-118" windowWidth="25370" windowHeight="13667" xr2:uid="{17BD55B2-1217-4F9F-8BD7-37BD2F9C416C}"/>
  </bookViews>
  <sheets>
    <sheet name="Internal Connections" sheetId="1" r:id="rId1"/>
    <sheet name="BMIC" sheetId="2" r:id="rId2"/>
    <sheet name="MIBS" sheetId="3" r:id="rId3"/>
  </sheets>
  <definedNames>
    <definedName name="install">#REF!</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7" i="3" l="1"/>
  <c r="I57" i="3"/>
  <c r="H57" i="3"/>
  <c r="F50" i="3"/>
  <c r="G33" i="3" s="1"/>
  <c r="G46" i="3"/>
  <c r="G45" i="3"/>
  <c r="G44" i="3"/>
  <c r="G41" i="3" l="1"/>
  <c r="G42" i="3"/>
  <c r="G40" i="3"/>
  <c r="G35" i="3"/>
  <c r="G43" i="3"/>
  <c r="G34" i="3"/>
  <c r="G36" i="3"/>
  <c r="G37" i="3"/>
  <c r="G38" i="3"/>
  <c r="G39" i="3"/>
  <c r="G47" i="3"/>
  <c r="G49" i="3"/>
  <c r="G48" i="3"/>
  <c r="G30" i="3"/>
  <c r="G31" i="3"/>
  <c r="G32" i="3"/>
  <c r="G50" i="3" l="1"/>
  <c r="G57" i="3" s="1"/>
  <c r="I57" i="2" l="1"/>
  <c r="F50" i="2"/>
  <c r="O31" i="1"/>
  <c r="O32" i="1"/>
  <c r="N32" i="1" s="1"/>
  <c r="O33" i="1"/>
  <c r="O34" i="1"/>
  <c r="N34" i="1" s="1"/>
  <c r="O35" i="1"/>
  <c r="O36" i="1"/>
  <c r="O37" i="1"/>
  <c r="O38" i="1"/>
  <c r="N38" i="1" s="1"/>
  <c r="O39" i="1"/>
  <c r="O40" i="1"/>
  <c r="O41" i="1"/>
  <c r="N41" i="1" s="1"/>
  <c r="O42" i="1"/>
  <c r="O43" i="1"/>
  <c r="L29" i="1"/>
  <c r="K29" i="1" s="1"/>
  <c r="M29" i="1"/>
  <c r="L30" i="1"/>
  <c r="K30" i="1" s="1"/>
  <c r="M30" i="1"/>
  <c r="L31" i="1"/>
  <c r="K31" i="1" s="1"/>
  <c r="M31" i="1"/>
  <c r="N31" i="1" s="1"/>
  <c r="L32" i="1"/>
  <c r="K32" i="1" s="1"/>
  <c r="M32" i="1"/>
  <c r="L33" i="1"/>
  <c r="K33" i="1" s="1"/>
  <c r="M33" i="1"/>
  <c r="L34" i="1"/>
  <c r="K34" i="1" s="1"/>
  <c r="M34" i="1"/>
  <c r="L35" i="1"/>
  <c r="K35" i="1" s="1"/>
  <c r="M35" i="1"/>
  <c r="L36" i="1"/>
  <c r="K36" i="1" s="1"/>
  <c r="M36" i="1"/>
  <c r="L37" i="1"/>
  <c r="K37" i="1" s="1"/>
  <c r="M37" i="1"/>
  <c r="L38" i="1"/>
  <c r="K38" i="1" s="1"/>
  <c r="M38" i="1"/>
  <c r="L39" i="1"/>
  <c r="K39" i="1" s="1"/>
  <c r="M39" i="1"/>
  <c r="N39" i="1" s="1"/>
  <c r="L40" i="1"/>
  <c r="K40" i="1" s="1"/>
  <c r="M40" i="1"/>
  <c r="N40" i="1"/>
  <c r="L41" i="1"/>
  <c r="K41" i="1" s="1"/>
  <c r="M41" i="1"/>
  <c r="L42" i="1"/>
  <c r="K42" i="1" s="1"/>
  <c r="M42" i="1"/>
  <c r="N42" i="1"/>
  <c r="L43" i="1"/>
  <c r="K43" i="1" s="1"/>
  <c r="M43" i="1"/>
  <c r="N43" i="1" s="1"/>
  <c r="M28" i="1"/>
  <c r="L28" i="1"/>
  <c r="K28" i="1" s="1"/>
  <c r="G30" i="2" l="1"/>
  <c r="G37" i="2"/>
  <c r="G41" i="2"/>
  <c r="G43" i="2"/>
  <c r="G44" i="2"/>
  <c r="G31" i="2"/>
  <c r="G35" i="2"/>
  <c r="G39" i="2"/>
  <c r="G32" i="2"/>
  <c r="G36" i="2"/>
  <c r="G40" i="2"/>
  <c r="G33" i="2"/>
  <c r="G38" i="2"/>
  <c r="G42" i="2"/>
  <c r="G34" i="2"/>
  <c r="G45" i="2"/>
  <c r="G46" i="2"/>
  <c r="G47" i="2"/>
  <c r="G48" i="2"/>
  <c r="G49" i="2"/>
  <c r="O28" i="1"/>
  <c r="O30" i="1"/>
  <c r="N30" i="1" s="1"/>
  <c r="O29" i="1"/>
  <c r="N37" i="1"/>
  <c r="N36" i="1"/>
  <c r="N29" i="1"/>
  <c r="N33" i="1"/>
  <c r="N35" i="1"/>
  <c r="G50" i="2" l="1"/>
  <c r="H57" i="2" s="1"/>
  <c r="J57" i="2" s="1"/>
  <c r="K57" i="2" s="1"/>
  <c r="N28" i="1"/>
</calcChain>
</file>

<file path=xl/sharedStrings.xml><?xml version="1.0" encoding="utf-8"?>
<sst xmlns="http://schemas.openxmlformats.org/spreadsheetml/2006/main" count="242" uniqueCount="124">
  <si>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</si>
  <si>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</si>
  <si>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</si>
  <si>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</si>
  <si>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</si>
  <si>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4) Should there be a discrepancy between the fees listed in this Pricing Attachment and any other proposal response document, the costs offered in this document shall prevail.  </t>
  </si>
  <si>
    <t>OFFEROR INFORMATION</t>
  </si>
  <si>
    <t>Service Provider:</t>
  </si>
  <si>
    <t>SPIN:</t>
  </si>
  <si>
    <t>Contract Holder:</t>
  </si>
  <si>
    <t>Contact Name:</t>
  </si>
  <si>
    <t>Contract #:</t>
  </si>
  <si>
    <t>Contact E-mail:</t>
  </si>
  <si>
    <t>Term Dates:</t>
  </si>
  <si>
    <t>Contact Phone:</t>
  </si>
  <si>
    <t>Optional Renewals:</t>
  </si>
  <si>
    <t>PRICING SCHEDULE</t>
  </si>
  <si>
    <t>Notes</t>
  </si>
  <si>
    <t>Form 470 #:</t>
  </si>
  <si>
    <t xml:space="preserve">2) Offerors are only responsible for completing the information in the gray cells below.  </t>
  </si>
  <si>
    <t>CALCULATED — DO NOT EDIT</t>
  </si>
  <si>
    <t>NOTES</t>
  </si>
  <si>
    <t>Category 2 · Hardware and/or related vendor services · Offeror response required in Excel format</t>
  </si>
  <si>
    <t>5) Specific models may have been listed below to provide a better understanding of the specs the applicant is interested in. As per E-rate rules, ALL proposals that include solutions functionally equivalent to the models listed below will be reviewed and considered. If proposals include an equivalent solution, vendors must also provide documentation demonstrating the solution listed on the response is functionally equivalent to what is requested.</t>
  </si>
  <si>
    <t>REQUESTED SOLUTION (OR EQUIVALENT)</t>
  </si>
  <si>
    <t>Type of Equipment</t>
  </si>
  <si>
    <t>Make/MFG</t>
  </si>
  <si>
    <t>Model #/SKU</t>
  </si>
  <si>
    <t>Quantity</t>
  </si>
  <si>
    <t>Unit Cost</t>
  </si>
  <si>
    <t>E-Rate Eligible % of the Model (per MFG)</t>
  </si>
  <si>
    <t>Unit E-Rate Ineligible Cost</t>
  </si>
  <si>
    <t>Unit E-Rate Eligible Cost</t>
  </si>
  <si>
    <t>Total Extended Cost</t>
  </si>
  <si>
    <t>Total Extended
E-Rate Ineligible Cost</t>
  </si>
  <si>
    <t>Total Extended
E-Rate Eligible Cost</t>
  </si>
  <si>
    <t>Miscellaneous</t>
  </si>
  <si>
    <t>Shipping/Freight</t>
  </si>
  <si>
    <t>Installation</t>
  </si>
  <si>
    <t>Unless otherwise noted, all quoted materials will be considered Internal Connections (IC). If the offer includes BMIC or MIBS services, please indicate which items the designation applies to in the Notes column.</t>
  </si>
  <si>
    <t>EQUIPMENT PRICING ATTACHMENT</t>
  </si>
  <si>
    <t>OFFEROR RESPONSE — COMPLETE EVERY GRAY CELL</t>
  </si>
  <si>
    <t>Offered Make/MFG</t>
  </si>
  <si>
    <t>Offered Model #/SKU</t>
  </si>
  <si>
    <t>Offered Quantity</t>
  </si>
  <si>
    <t>Cell key — Gray cells are yours to complete. White cells were completed by the Applicant; please do not change them. Cream cells are calculated from your entries; please do not change them. If a line item is not applicable to your entry (e.g., a power supply is listed, but is not sold separately for the solution you are offering, enter a note in Make/MFG field such as "bundled" and include $0.00 in the unit cost. If your solution requires additional components to provide the same service/functionality requested, include those items in the additional empty rows provided.</t>
  </si>
  <si>
    <r>
      <t xml:space="preserve">3) E-Rate eligible costs will calculate to </t>
    </r>
    <r>
      <rPr>
        <b/>
        <sz val="10"/>
        <color rgb="FF34383B"/>
        <rFont val="Aptos"/>
        <family val="2"/>
      </rPr>
      <t>100% eligible</t>
    </r>
    <r>
      <rPr>
        <sz val="10"/>
        <color rgb="FF34383B"/>
        <rFont val="Aptos"/>
        <family val="2"/>
      </rPr>
      <t xml:space="preserve"> unless modified by the Offeror.</t>
    </r>
  </si>
  <si>
    <t>Broken Arrow Public Schools</t>
  </si>
  <si>
    <t>Access Point</t>
  </si>
  <si>
    <t>Outdoor Access Point</t>
  </si>
  <si>
    <t>Switch</t>
  </si>
  <si>
    <t>Connector</t>
  </si>
  <si>
    <t>Power Cord</t>
  </si>
  <si>
    <t>Access Point License</t>
  </si>
  <si>
    <t>5420F License</t>
  </si>
  <si>
    <t>5520 License</t>
  </si>
  <si>
    <t>Transceiver</t>
  </si>
  <si>
    <t>Outdoor Access Point Mounting Bracket</t>
  </si>
  <si>
    <t>UPS</t>
  </si>
  <si>
    <t>Cabling</t>
  </si>
  <si>
    <t>Extreme Networks</t>
  </si>
  <si>
    <t>AP4020-WW</t>
  </si>
  <si>
    <t>AP3060-WW</t>
  </si>
  <si>
    <t>5420F-48P-4XE</t>
  </si>
  <si>
    <t>20G-DACP-SFPDD1M</t>
  </si>
  <si>
    <t>USK12-STD-A-S-C-EW-5Y</t>
  </si>
  <si>
    <t>USK12-STD-B-S-C-EW-5Y</t>
  </si>
  <si>
    <t>USK12-STD-C-S-C-EW-5Y</t>
  </si>
  <si>
    <t>10302-COMP</t>
  </si>
  <si>
    <t>AH-ACC-BKT-ASM</t>
  </si>
  <si>
    <t>5P1500RC</t>
  </si>
  <si>
    <t>Cooperative Purchasing Vehicle Information</t>
  </si>
  <si>
    <t>BASIC MAINTENANCE (BMIC) PRICING ATTACHMENT</t>
  </si>
  <si>
    <t>Category 2 · Hourly BMIC for applicant owned equipment · Offeror response required in Excel format</t>
  </si>
  <si>
    <r>
      <rPr>
        <b/>
        <sz val="10"/>
        <color rgb="FF34383B"/>
        <rFont val="Aptos"/>
        <family val="2"/>
      </rPr>
      <t>1)</t>
    </r>
    <r>
      <rPr>
        <sz val="10"/>
        <color rgb="FF34383B"/>
        <rFont val="Aptos"/>
        <family val="2"/>
      </rPr>
      <t xml:space="preserve"> The Pricing Attachment worksheet is required to be completed by all Offerors and included with all proposal submissions in Excel format.</t>
    </r>
  </si>
  <si>
    <r>
      <rPr>
        <b/>
        <sz val="10"/>
        <color rgb="FF34383B"/>
        <rFont val="Aptos"/>
        <family val="2"/>
      </rPr>
      <t xml:space="preserve">2) </t>
    </r>
    <r>
      <rPr>
        <sz val="10"/>
        <color rgb="FF34383B"/>
        <rFont val="Aptos"/>
        <family val="2"/>
      </rPr>
      <t xml:space="preserve">Offerors are only responsible for completing the information in the gray cells below.  </t>
    </r>
  </si>
  <si>
    <r>
      <rPr>
        <b/>
        <sz val="10"/>
        <color rgb="FF34383B"/>
        <rFont val="Aptos"/>
        <family val="2"/>
      </rPr>
      <t>3)</t>
    </r>
    <r>
      <rPr>
        <sz val="10"/>
        <color rgb="FF34383B"/>
        <rFont val="Aptos"/>
        <family val="2"/>
      </rPr>
      <t xml:space="preserve"> Should there be a discrepancy between the fees listed in this Pricing Attachment and any other proposal response document, the costs offered in this document shall prevail.  </t>
    </r>
  </si>
  <si>
    <t>Renewals:</t>
  </si>
  <si>
    <t>EXISTING EQUIPMENT REQUIRING MIBS</t>
  </si>
  <si>
    <t>Weighted Eligibility for Evaluation Purposes Only</t>
  </si>
  <si>
    <t>*Equipment makes/models may change over the life of the contract and/or renewal periods, however, the list of current equipment represents the core types of equipment and quantities that are expected to need support.</t>
  </si>
  <si>
    <t>In the table below, enter the hourly rate for repair, maintenance, and configuration changes to applicant's eligible Category 2 network equipment. Pricing should be expressed as a dollar per hour rate for “as needed” support.</t>
  </si>
  <si>
    <t>Maximum Hours Per Year (estimated)</t>
  </si>
  <si>
    <t>YR 1 - Hourly Maintenance Fee</t>
  </si>
  <si>
    <t>Total Estimated Costs</t>
  </si>
  <si>
    <t>Total Estimated E-Rate Eligible Costs</t>
  </si>
  <si>
    <t>Total Estimated E-Rate Ineligible Costs</t>
  </si>
  <si>
    <t>MANAGED INTERNAL BROADBAND SERVICES (MIBS) PRICING ATTACHMENT</t>
  </si>
  <si>
    <t>Category 2 · MIBS for applicant owned equipment · Offeror response required in Excel format</t>
  </si>
  <si>
    <t>Weighted Eligibility</t>
  </si>
  <si>
    <t>In the table below, enter the annual fee for each year of operation, management, and monitoring of applicant's C2 network equipment listed above. Pricing should be expressed as a one-time charge for each 12 months of MIBS .</t>
  </si>
  <si>
    <t>Year 1 Fee</t>
  </si>
  <si>
    <t>Estimated E-Rate Eligibility</t>
  </si>
  <si>
    <t>Total Extended Costs</t>
  </si>
  <si>
    <t>Total Extended E-Rate Eligible Costs</t>
  </si>
  <si>
    <t>Total Extended E-Rate Ineligible Costs</t>
  </si>
  <si>
    <t xml:space="preserve">Cooperative Purchasing Vehicle Information </t>
  </si>
  <si>
    <t>5520-48W</t>
  </si>
  <si>
    <t>X440-G2-48p-10GE4</t>
  </si>
  <si>
    <t>X440-G2-48p-10GE5</t>
  </si>
  <si>
    <t>X440-G2-48p-10GE6</t>
  </si>
  <si>
    <t>X440-G2-48p-10GE7</t>
  </si>
  <si>
    <t>X590-24x-1q-2c Base System</t>
  </si>
  <si>
    <t>7520-48Y-8C</t>
  </si>
  <si>
    <t>X670-G2-48x-4q</t>
  </si>
  <si>
    <t>5520 24port Fiber Switch</t>
  </si>
  <si>
    <t>5520-48T</t>
  </si>
  <si>
    <t>7000-PRMR-LIC-P</t>
  </si>
  <si>
    <t>5000-PRMR-LIC-P</t>
  </si>
  <si>
    <t>X460-G2-48p-10GE4-Base</t>
  </si>
  <si>
    <t>X450-G2-48p-10GE4-Base</t>
  </si>
  <si>
    <t>EXISTING EQUIPMENT REQUIRING BMIC</t>
  </si>
  <si>
    <t>X460-G2-48p-10G4</t>
  </si>
  <si>
    <t>X450e-48p</t>
  </si>
  <si>
    <t>X450-G2-48p-10G4</t>
  </si>
  <si>
    <t>Extreme 7520-48Y Switch</t>
  </si>
  <si>
    <t>X440G2-48p-10G4</t>
  </si>
  <si>
    <t>X590-24x-1q-2c</t>
  </si>
  <si>
    <t>Wireless controllers</t>
  </si>
  <si>
    <t>E2120</t>
  </si>
  <si>
    <t>C5215</t>
  </si>
  <si>
    <t>Eaton</t>
  </si>
  <si>
    <t>Category 6</t>
  </si>
  <si>
    <t>100 Data Drops - approx 20,000 total feet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</si>
</sst>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lt;=9999999]###\-####;\(###\)\ ###\-####"/>
    <numFmt numFmtId="165" formatCode="&quot;$&quot;#,##0.00"/>
  </numFmts>
  <fonts count="31" x14ac:knownFonts="1">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sz val="11"/>
      <color rgb="FFBD582C"/>
      <name val="Calibri"/>
      <family val="2"/>
      <scheme val="minor"/>
    </font>
    <font>
      <u/>
      <sz val="11"/>
      <color theme="10"/>
      <name val="Calibri"/>
      <family val="2"/>
      <scheme val="minor"/>
    </font>
    <font>
      <sz val="10"/>
      <color rgb="FF34383B"/>
      <name val="Aptos"/>
      <family val="2"/>
    </font>
    <font>
      <sz val="11"/>
      <color theme="7"/>
      <name val="Calibri"/>
      <family val="2"/>
      <scheme val="minor"/>
    </font>
    <font>
      <b/>
      <sz val="10"/>
      <color rgb="FF34383B"/>
      <name val="Aptos"/>
      <family val="2"/>
    </font>
    <font>
      <sz val="11"/>
      <color theme="1"/>
      <name val="Calibri"/>
      <family val="2"/>
      <scheme val="minor"/>
    </font>
    <font>
      <sz val="16"/>
      <color theme="1"/>
      <name val="Aptos"/>
      <family val="2"/>
    </font>
    <font>
      <sz val="11"/>
      <color theme="1"/>
      <name val="Aptos"/>
      <family val="2"/>
    </font>
    <font>
      <b/>
      <sz val="9"/>
      <color theme="0" tint="-4.9989318521683403E-2"/>
      <name val="Aptos"/>
      <family val="2"/>
    </font>
    <font>
      <sz val="9"/>
      <color theme="1"/>
      <name val="Aptos"/>
      <family val="2"/>
    </font>
    <font>
      <sz val="10"/>
      <name val="Arial"/>
      <family val="2"/>
    </font>
    <font>
      <sz val="10"/>
      <name val="Aptos"/>
      <family val="2"/>
    </font>
    <font>
      <sz val="10"/>
      <color theme="1"/>
      <name val="Aptos"/>
      <family val="2"/>
    </font>
    <font>
      <b/>
      <sz val="10"/>
      <color theme="1"/>
      <name val="Aptos"/>
      <family val="2"/>
    </font>
    <font>
      <b/>
      <sz val="9"/>
      <color theme="0"/>
      <name val="Aptos"/>
      <family val="2"/>
    </font>
    <font>
      <b/>
      <sz val="12"/>
      <color theme="1"/>
      <name val="Aptos"/>
      <family val="2"/>
    </font>
    <font>
      <sz val="10"/>
      <color rgb="FF1F2325"/>
      <name val="Arial"/>
    </font>
    <font>
      <sz val="11"/>
      <color rgb="FF34383B"/>
      <name val="Aptos"/>
      <family val="2"/>
    </font>
    <font>
      <sz val="10"/>
      <color rgb="FF1F2325"/>
      <name val="Arial"/>
      <family val="2"/>
    </font>
  </fonts>
  <fills count="16">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
      <patternFill patternType="solid">
        <fgColor rgb="FFDCE1E5"/>
        <bgColor theme="4" tint="0.79998168889431442"/>
      </patternFill>
    </fill>
    <fill>
      <patternFill patternType="solid">
        <fgColor theme="4"/>
        <bgColor theme="4" tint="0.79998168889431442"/>
      </patternFill>
    </fill>
    <fill>
      <patternFill patternType="solid">
        <fgColor theme="5"/>
        <bgColor indexed="64"/>
      </patternFill>
    </fill>
    <fill>
      <patternFill patternType="solid">
        <fgColor rgb="FFFFFF00"/>
        <bgColor indexed="64"/>
      </patternFill>
    </fill>
    <fill>
      <patternFill patternType="solid">
        <fgColor theme="2"/>
        <bgColor indexed="64"/>
      </patternFill>
    </fill>
  </fills>
  <borders count="32">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
      <left/>
      <right/>
      <top/>
      <bottom style="medium">
        <color rgb="FFDEE2E5"/>
      </bottom>
      <diagonal/>
    </border>
    <border>
      <left style="thin">
        <color rgb="FFDEE2E5"/>
      </left>
      <right style="thin">
        <color rgb="FFEAEDEF"/>
      </right>
      <top style="thin">
        <color rgb="FFDEE2E5"/>
      </top>
      <bottom style="thin">
        <color rgb="FFEAEDEF"/>
      </bottom>
      <diagonal/>
    </border>
    <border>
      <left style="thin">
        <color rgb="FFEAEDEF"/>
      </left>
      <right style="thin">
        <color rgb="FFEAEDEF"/>
      </right>
      <top style="thin">
        <color rgb="FFDEE2E5"/>
      </top>
      <bottom style="thin">
        <color rgb="FFEAEDEF"/>
      </bottom>
      <diagonal/>
    </border>
    <border>
      <left style="thin">
        <color rgb="FFEAEDEF"/>
      </left>
      <right style="thin">
        <color rgb="FFDEE2E5"/>
      </right>
      <top style="thin">
        <color rgb="FFDEE2E5"/>
      </top>
      <bottom style="thin">
        <color rgb="FFEAEDEF"/>
      </bottom>
      <diagonal/>
    </border>
    <border>
      <left style="thin">
        <color rgb="FFEAEDEF"/>
      </left>
      <right style="thin">
        <color rgb="FFEAEDEF"/>
      </right>
      <top style="thin">
        <color rgb="FFEAEDEF"/>
      </top>
      <bottom style="thin">
        <color rgb="FFEAEDEF"/>
      </bottom>
      <diagonal/>
    </border>
    <border>
      <left style="thin">
        <color rgb="FFDEE2E5"/>
      </left>
      <right/>
      <top style="thin">
        <color rgb="FFDEE2E5"/>
      </top>
      <bottom/>
      <diagonal/>
    </border>
    <border>
      <left/>
      <right style="thin">
        <color rgb="FFDEE2E5"/>
      </right>
      <top style="thin">
        <color rgb="FFDEE2E5"/>
      </top>
      <bottom/>
      <diagonal/>
    </border>
    <border>
      <left style="thin">
        <color rgb="FFDEE2E5"/>
      </left>
      <right/>
      <top style="thin">
        <color rgb="FFEAEDEF"/>
      </top>
      <bottom style="thin">
        <color rgb="FFDEE2E5"/>
      </bottom>
      <diagonal/>
    </border>
    <border>
      <left/>
      <right/>
      <top style="thin">
        <color rgb="FFEAEDEF"/>
      </top>
      <bottom style="thin">
        <color rgb="FFDEE2E5"/>
      </bottom>
      <diagonal/>
    </border>
    <border>
      <left/>
      <right style="thin">
        <color rgb="FFDEE2E5"/>
      </right>
      <top style="thin">
        <color rgb="FFEAEDEF"/>
      </top>
      <bottom style="thin">
        <color rgb="FFDEE2E5"/>
      </bottom>
      <diagonal/>
    </border>
    <border>
      <left style="thin">
        <color rgb="FFDEE2E5"/>
      </left>
      <right/>
      <top style="thin">
        <color rgb="FFDEE2E5"/>
      </top>
      <bottom style="thin">
        <color rgb="FFEAEDEF"/>
      </bottom>
      <diagonal/>
    </border>
    <border>
      <left/>
      <right/>
      <top style="thin">
        <color rgb="FFDEE2E5"/>
      </top>
      <bottom style="thin">
        <color rgb="FFEAEDEF"/>
      </bottom>
      <diagonal/>
    </border>
    <border>
      <left/>
      <right style="thin">
        <color rgb="FFEAEDEF"/>
      </right>
      <top style="thin">
        <color rgb="FFDEE2E5"/>
      </top>
      <bottom style="thin">
        <color rgb="FFEAEDEF"/>
      </bottom>
      <diagonal/>
    </border>
  </borders>
  <cellStyleXfs count="4">
    <xf numFmtId="0" fontId="0" fillId="0" borderId="0"/>
    <xf numFmtId="0" fontId="13" fillId="0" borderId="0" applyNumberFormat="0" applyFill="0" applyBorder="0" applyAlignment="0" applyProtection="0"/>
    <xf numFmtId="9" fontId="17" fillId="0" borderId="0" applyFont="0" applyFill="0" applyBorder="0" applyAlignment="0" applyProtection="0"/>
    <xf numFmtId="0" fontId="22" fillId="0" borderId="0"/>
  </cellStyleXfs>
  <cellXfs count="139">
    <xf numFmtId="0" fontId="0" fillId="0" borderId="0" xfId="0"/>
    <xf numFmtId="0" fontId="5" fillId="8" borderId="1" xfId="0" applyFont="1" applyFill="1" applyBorder="1" applyAlignment="1" applyProtection="1">
      <alignment horizontal="left" vertical="center"/>
      <protection locked="0"/>
    </xf>
    <xf numFmtId="1" fontId="5" fillId="8" borderId="2" xfId="0" applyNumberFormat="1" applyFont="1" applyFill="1" applyBorder="1" applyAlignment="1" applyProtection="1">
      <alignment horizontal="center" vertical="center"/>
      <protection locked="0"/>
    </xf>
    <xf numFmtId="3" fontId="5" fillId="8" borderId="1" xfId="0" applyNumberFormat="1" applyFont="1" applyFill="1" applyBorder="1" applyAlignment="1" applyProtection="1">
      <alignment horizontal="center" vertical="center"/>
      <protection locked="0"/>
    </xf>
    <xf numFmtId="0" fontId="5" fillId="8" borderId="6" xfId="0" applyFont="1" applyFill="1" applyBorder="1" applyAlignment="1" applyProtection="1">
      <alignment horizontal="left" vertical="center"/>
      <protection locked="0"/>
    </xf>
    <xf numFmtId="0" fontId="13" fillId="8" borderId="1" xfId="1" applyFill="1" applyBorder="1" applyAlignment="1" applyProtection="1">
      <alignment horizontal="left" vertical="center"/>
      <protection locked="0"/>
    </xf>
    <xf numFmtId="164" fontId="5" fillId="8" borderId="1" xfId="0" applyNumberFormat="1" applyFont="1" applyFill="1" applyBorder="1" applyAlignment="1" applyProtection="1">
      <alignment horizontal="left" vertical="center"/>
      <protection locked="0"/>
    </xf>
    <xf numFmtId="44" fontId="5" fillId="8" borderId="7" xfId="0" applyNumberFormat="1" applyFont="1" applyFill="1" applyBorder="1" applyAlignment="1" applyProtection="1">
      <alignment horizontal="right" vertical="center"/>
      <protection locked="0"/>
    </xf>
    <xf numFmtId="9" fontId="14" fillId="10" borderId="1" xfId="0" applyNumberFormat="1" applyFont="1" applyFill="1" applyBorder="1" applyAlignment="1" applyProtection="1">
      <alignment horizontal="center" vertical="center"/>
      <protection locked="0"/>
    </xf>
    <xf numFmtId="1" fontId="5" fillId="8" borderId="1" xfId="0" applyNumberFormat="1" applyFont="1" applyFill="1" applyBorder="1" applyAlignment="1" applyProtection="1">
      <alignment horizontal="center" vertical="center"/>
      <protection locked="0"/>
    </xf>
    <xf numFmtId="1" fontId="5" fillId="10" borderId="1" xfId="0" applyNumberFormat="1" applyFont="1" applyFill="1" applyBorder="1" applyAlignment="1" applyProtection="1">
      <alignment horizontal="center" vertical="center"/>
      <protection locked="0"/>
    </xf>
    <xf numFmtId="0" fontId="4" fillId="0" borderId="0" xfId="0" applyFont="1" applyAlignment="1">
      <alignment horizontal="left"/>
    </xf>
    <xf numFmtId="0" fontId="5" fillId="0" borderId="4" xfId="0" applyFont="1" applyBorder="1" applyAlignment="1">
      <alignment horizontal="left"/>
    </xf>
    <xf numFmtId="0" fontId="5" fillId="0" borderId="0" xfId="0" applyFont="1" applyAlignment="1">
      <alignment vertical="center"/>
    </xf>
    <xf numFmtId="1" fontId="5" fillId="0" borderId="4" xfId="0" applyNumberFormat="1" applyFont="1" applyBorder="1"/>
    <xf numFmtId="0" fontId="5" fillId="0" borderId="0" xfId="0" applyFont="1" applyAlignment="1">
      <alignment horizontal="left" vertical="center"/>
    </xf>
    <xf numFmtId="0" fontId="5" fillId="0" borderId="4" xfId="0" applyFont="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7" fillId="6" borderId="11" xfId="0" applyFont="1" applyFill="1" applyBorder="1" applyAlignment="1">
      <alignment horizontal="center" vertical="center"/>
    </xf>
    <xf numFmtId="0" fontId="6" fillId="9" borderId="13" xfId="0" applyFont="1" applyFill="1" applyBorder="1" applyAlignment="1">
      <alignment horizontal="center" vertical="center" wrapText="1"/>
    </xf>
    <xf numFmtId="0" fontId="6" fillId="9" borderId="15" xfId="0" applyFont="1" applyFill="1" applyBorder="1" applyAlignment="1">
      <alignment horizontal="center" vertical="center" wrapText="1"/>
    </xf>
    <xf numFmtId="0" fontId="10" fillId="9" borderId="15" xfId="0" applyFont="1" applyFill="1" applyBorder="1" applyAlignment="1">
      <alignment horizontal="center" vertical="center" wrapText="1"/>
    </xf>
    <xf numFmtId="0" fontId="10" fillId="9" borderId="14"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5" fillId="2" borderId="1" xfId="0" applyFont="1" applyFill="1" applyBorder="1" applyAlignment="1">
      <alignment horizontal="left" vertical="center"/>
    </xf>
    <xf numFmtId="1" fontId="5" fillId="2" borderId="1" xfId="0" applyNumberFormat="1" applyFont="1" applyFill="1" applyBorder="1" applyAlignment="1">
      <alignment horizontal="center" vertical="center"/>
    </xf>
    <xf numFmtId="3" fontId="5" fillId="2" borderId="1" xfId="0" applyNumberFormat="1" applyFont="1" applyFill="1" applyBorder="1" applyAlignment="1">
      <alignment horizontal="center" vertical="center"/>
    </xf>
    <xf numFmtId="44" fontId="9" fillId="7" borderId="2" xfId="0" applyNumberFormat="1" applyFont="1" applyFill="1" applyBorder="1" applyAlignment="1">
      <alignment horizontal="right" vertical="center"/>
    </xf>
    <xf numFmtId="44" fontId="9" fillId="7" borderId="12" xfId="0" applyNumberFormat="1" applyFont="1" applyFill="1" applyBorder="1" applyAlignment="1">
      <alignment horizontal="right" vertical="center"/>
    </xf>
    <xf numFmtId="44" fontId="9" fillId="7" borderId="1" xfId="0" applyNumberFormat="1" applyFont="1" applyFill="1" applyBorder="1" applyAlignment="1">
      <alignment horizontal="right" vertical="center"/>
    </xf>
    <xf numFmtId="0" fontId="15" fillId="0" borderId="0" xfId="0" applyFont="1"/>
    <xf numFmtId="0" fontId="5" fillId="0" borderId="0" xfId="0" applyFont="1" applyAlignment="1" applyProtection="1">
      <alignment vertical="top" wrapText="1"/>
      <protection locked="0"/>
    </xf>
    <xf numFmtId="0" fontId="0" fillId="0" borderId="0" xfId="0" applyProtection="1">
      <protection locked="0"/>
    </xf>
    <xf numFmtId="0" fontId="5" fillId="0" borderId="0" xfId="0" applyFont="1" applyAlignment="1" applyProtection="1">
      <alignment vertical="center"/>
      <protection locked="0"/>
    </xf>
    <xf numFmtId="0" fontId="5" fillId="2" borderId="1" xfId="0" applyFont="1" applyFill="1" applyBorder="1" applyAlignment="1">
      <alignment horizontal="left" vertical="center" wrapText="1"/>
    </xf>
    <xf numFmtId="1" fontId="5" fillId="2" borderId="1" xfId="0" applyNumberFormat="1" applyFont="1" applyFill="1" applyBorder="1" applyAlignment="1">
      <alignment horizontal="left" vertical="center"/>
    </xf>
    <xf numFmtId="0" fontId="5" fillId="2" borderId="1" xfId="0" applyFont="1" applyFill="1" applyBorder="1" applyAlignment="1">
      <alignment horizontal="center" vertical="center"/>
    </xf>
    <xf numFmtId="0" fontId="3" fillId="7" borderId="3" xfId="0" applyFont="1" applyFill="1" applyBorder="1" applyAlignment="1">
      <alignment horizontal="left" vertical="center"/>
    </xf>
    <xf numFmtId="0" fontId="18" fillId="0" borderId="0" xfId="0" applyFont="1" applyAlignment="1">
      <alignment vertical="center"/>
    </xf>
    <xf numFmtId="0" fontId="3" fillId="7" borderId="7" xfId="0" applyFont="1" applyFill="1" applyBorder="1" applyAlignment="1">
      <alignment horizontal="left" vertical="center"/>
    </xf>
    <xf numFmtId="0" fontId="3" fillId="7" borderId="6" xfId="0" applyFont="1" applyFill="1" applyBorder="1" applyAlignment="1">
      <alignment horizontal="left" vertical="center"/>
    </xf>
    <xf numFmtId="0" fontId="0" fillId="0" borderId="0" xfId="0" applyAlignment="1">
      <alignment vertical="top" wrapText="1"/>
    </xf>
    <xf numFmtId="0" fontId="19" fillId="0" borderId="0" xfId="0" applyFont="1" applyAlignment="1" applyProtection="1">
      <alignment wrapText="1"/>
      <protection locked="0"/>
    </xf>
    <xf numFmtId="0" fontId="12" fillId="0" borderId="0" xfId="0" applyFont="1" applyProtection="1">
      <protection locked="0"/>
    </xf>
    <xf numFmtId="0" fontId="5" fillId="0" borderId="0" xfId="0" applyFont="1" applyAlignment="1">
      <alignment horizontal="left" vertical="center" wrapText="1"/>
    </xf>
    <xf numFmtId="0" fontId="11" fillId="0" borderId="0" xfId="0" applyFont="1" applyAlignment="1">
      <alignment vertical="center"/>
    </xf>
    <xf numFmtId="0" fontId="19" fillId="0" borderId="0" xfId="0" applyFont="1" applyAlignment="1">
      <alignment wrapText="1"/>
    </xf>
    <xf numFmtId="0" fontId="19" fillId="0" borderId="0" xfId="0" applyFont="1"/>
    <xf numFmtId="0" fontId="19" fillId="0" borderId="0" xfId="0" applyFont="1" applyProtection="1">
      <protection locked="0"/>
    </xf>
    <xf numFmtId="0" fontId="20" fillId="5" borderId="20" xfId="0" applyFont="1" applyFill="1" applyBorder="1" applyAlignment="1">
      <alignment vertical="center" wrapText="1"/>
    </xf>
    <xf numFmtId="0" fontId="20" fillId="5" borderId="21" xfId="0" applyFont="1" applyFill="1" applyBorder="1" applyAlignment="1">
      <alignment vertical="center" wrapText="1"/>
    </xf>
    <xf numFmtId="0" fontId="20" fillId="5" borderId="21" xfId="0" applyFont="1" applyFill="1" applyBorder="1" applyAlignment="1">
      <alignment horizontal="center" vertical="center" wrapText="1"/>
    </xf>
    <xf numFmtId="0" fontId="20" fillId="5" borderId="22" xfId="0" applyFont="1" applyFill="1" applyBorder="1" applyAlignment="1">
      <alignment horizontal="center" vertical="center" wrapText="1"/>
    </xf>
    <xf numFmtId="0" fontId="21" fillId="0" borderId="0" xfId="0" applyFont="1" applyAlignment="1">
      <alignment horizontal="center" vertical="center" wrapText="1"/>
    </xf>
    <xf numFmtId="10" fontId="23" fillId="0" borderId="13" xfId="2" applyNumberFormat="1" applyFont="1" applyBorder="1" applyAlignment="1" applyProtection="1">
      <alignment horizontal="center" vertical="center" wrapText="1"/>
    </xf>
    <xf numFmtId="0" fontId="24" fillId="0" borderId="0" xfId="0" applyFont="1" applyAlignment="1">
      <alignment vertical="center"/>
    </xf>
    <xf numFmtId="49" fontId="23" fillId="0" borderId="1" xfId="3" applyNumberFormat="1" applyFont="1" applyBorder="1" applyAlignment="1">
      <alignment horizontal="left" vertical="center" wrapText="1" shrinkToFit="1"/>
    </xf>
    <xf numFmtId="0" fontId="24" fillId="0" borderId="1" xfId="0" applyFont="1" applyBorder="1" applyAlignment="1">
      <alignment vertical="center" wrapText="1"/>
    </xf>
    <xf numFmtId="1" fontId="24" fillId="0" borderId="1" xfId="0" applyNumberFormat="1" applyFont="1" applyBorder="1" applyAlignment="1">
      <alignment horizontal="center" vertical="center" wrapText="1"/>
    </xf>
    <xf numFmtId="10" fontId="23" fillId="0" borderId="1" xfId="2" applyNumberFormat="1" applyFont="1" applyBorder="1" applyAlignment="1" applyProtection="1">
      <alignment horizontal="center" vertical="center" wrapText="1"/>
    </xf>
    <xf numFmtId="0" fontId="24" fillId="0" borderId="1" xfId="0" applyFont="1" applyBorder="1" applyAlignment="1">
      <alignment vertical="center"/>
    </xf>
    <xf numFmtId="9" fontId="24" fillId="0" borderId="1" xfId="2" applyFont="1" applyFill="1" applyBorder="1" applyAlignment="1" applyProtection="1">
      <alignment horizontal="center" vertical="center" wrapText="1"/>
    </xf>
    <xf numFmtId="1" fontId="23" fillId="0" borderId="1" xfId="0" applyNumberFormat="1" applyFont="1" applyBorder="1" applyAlignment="1">
      <alignment horizontal="center" vertical="center" wrapText="1"/>
    </xf>
    <xf numFmtId="0" fontId="19" fillId="0" borderId="0" xfId="0" applyFont="1" applyAlignment="1">
      <alignment vertical="center" wrapText="1"/>
    </xf>
    <xf numFmtId="1" fontId="25" fillId="0" borderId="1" xfId="0" applyNumberFormat="1" applyFont="1" applyBorder="1" applyAlignment="1">
      <alignment horizontal="center" vertical="center" wrapText="1"/>
    </xf>
    <xf numFmtId="10" fontId="25" fillId="0" borderId="1" xfId="2" applyNumberFormat="1" applyFont="1" applyFill="1" applyBorder="1" applyAlignment="1" applyProtection="1">
      <alignment horizontal="center" vertical="center" wrapText="1"/>
    </xf>
    <xf numFmtId="0" fontId="19" fillId="0" borderId="0" xfId="0" applyFont="1" applyAlignment="1">
      <alignment vertical="center"/>
    </xf>
    <xf numFmtId="0" fontId="24" fillId="0" borderId="0" xfId="0" applyFont="1" applyAlignment="1">
      <alignment horizontal="left"/>
    </xf>
    <xf numFmtId="0" fontId="26" fillId="12" borderId="20" xfId="0" applyFont="1" applyFill="1" applyBorder="1" applyAlignment="1">
      <alignment horizontal="center" vertical="center" wrapText="1"/>
    </xf>
    <xf numFmtId="0" fontId="26" fillId="13" borderId="20" xfId="0" applyFont="1" applyFill="1" applyBorder="1" applyAlignment="1">
      <alignment horizontal="centerContinuous" vertical="center" wrapText="1"/>
    </xf>
    <xf numFmtId="0" fontId="8" fillId="12" borderId="21" xfId="0" applyFont="1" applyFill="1" applyBorder="1" applyAlignment="1">
      <alignment horizontal="center" vertical="center" wrapText="1"/>
    </xf>
    <xf numFmtId="0" fontId="8" fillId="12" borderId="22" xfId="0" applyFont="1" applyFill="1" applyBorder="1" applyAlignment="1">
      <alignment horizontal="center" vertical="center" wrapText="1"/>
    </xf>
    <xf numFmtId="1" fontId="27" fillId="14" borderId="13" xfId="0" applyNumberFormat="1" applyFont="1" applyFill="1" applyBorder="1" applyAlignment="1">
      <alignment horizontal="center" vertical="center" wrapText="1"/>
    </xf>
    <xf numFmtId="10" fontId="27" fillId="2" borderId="13" xfId="0" applyNumberFormat="1" applyFont="1" applyFill="1" applyBorder="1" applyAlignment="1">
      <alignment horizontal="center" vertical="center" wrapText="1"/>
    </xf>
    <xf numFmtId="165" fontId="27" fillId="2" borderId="13" xfId="0" applyNumberFormat="1" applyFont="1" applyFill="1" applyBorder="1" applyAlignment="1">
      <alignment horizontal="center" vertical="center" wrapText="1"/>
    </xf>
    <xf numFmtId="0" fontId="20" fillId="5" borderId="23" xfId="0" applyFont="1" applyFill="1" applyBorder="1" applyAlignment="1">
      <alignment vertical="center" wrapText="1"/>
    </xf>
    <xf numFmtId="0" fontId="20" fillId="5" borderId="23" xfId="0" applyFont="1" applyFill="1" applyBorder="1" applyAlignment="1">
      <alignment horizontal="center" vertical="center" wrapText="1"/>
    </xf>
    <xf numFmtId="10" fontId="27" fillId="2" borderId="13" xfId="2" applyNumberFormat="1" applyFont="1" applyFill="1" applyBorder="1" applyAlignment="1" applyProtection="1">
      <alignment horizontal="center" vertical="center" wrapText="1"/>
    </xf>
    <xf numFmtId="0" fontId="19" fillId="0" borderId="0" xfId="0" applyFont="1" applyAlignment="1">
      <alignment horizontal="left" wrapText="1"/>
    </xf>
    <xf numFmtId="0" fontId="19" fillId="11" borderId="11" xfId="0" applyFont="1" applyFill="1" applyBorder="1" applyAlignment="1">
      <alignment horizontal="left" vertical="center" wrapText="1"/>
    </xf>
    <xf numFmtId="0" fontId="19" fillId="11" borderId="25" xfId="0" applyFont="1" applyFill="1" applyBorder="1" applyAlignment="1">
      <alignment horizontal="left" vertical="center" wrapText="1"/>
    </xf>
    <xf numFmtId="0" fontId="28" fillId="0" borderId="4" xfId="0" applyFont="1" applyBorder="1"/>
    <xf numFmtId="0" fontId="28" fillId="0" borderId="4" xfId="0" applyFont="1" applyBorder="1" applyAlignment="1">
      <alignment horizontal="center"/>
    </xf>
    <xf numFmtId="0" fontId="29" fillId="0" borderId="4" xfId="0" applyFont="1" applyBorder="1" applyAlignment="1">
      <alignment horizontal="left"/>
    </xf>
    <xf numFmtId="0" fontId="19" fillId="0" borderId="0" xfId="0" applyFont="1" applyAlignment="1">
      <alignment horizontal="left"/>
    </xf>
    <xf numFmtId="0" fontId="19" fillId="11" borderId="24" xfId="0" applyFont="1" applyFill="1" applyBorder="1" applyAlignment="1">
      <alignment horizontal="left" vertical="center"/>
    </xf>
    <xf numFmtId="0" fontId="30" fillId="0" borderId="4" xfId="0" applyFont="1" applyBorder="1"/>
    <xf numFmtId="0" fontId="30" fillId="0" borderId="4" xfId="0" applyFont="1" applyBorder="1" applyAlignment="1">
      <alignment horizontal="center"/>
    </xf>
    <xf numFmtId="1" fontId="5" fillId="2" borderId="1" xfId="0" applyNumberFormat="1" applyFont="1" applyFill="1" applyBorder="1" applyAlignment="1">
      <alignment horizontal="left" vertical="center" wrapText="1"/>
    </xf>
    <xf numFmtId="1" fontId="29" fillId="0" borderId="4" xfId="0" applyNumberFormat="1" applyFont="1" applyBorder="1" applyAlignment="1">
      <alignment horizontal="left"/>
    </xf>
    <xf numFmtId="9" fontId="24" fillId="15" borderId="13" xfId="2" applyFont="1" applyFill="1" applyBorder="1" applyAlignment="1" applyProtection="1">
      <alignment horizontal="center" vertical="center" wrapText="1"/>
    </xf>
    <xf numFmtId="9" fontId="24" fillId="15" borderId="1" xfId="0" applyNumberFormat="1" applyFont="1" applyFill="1" applyBorder="1" applyAlignment="1">
      <alignment horizontal="center" vertical="center" wrapText="1"/>
    </xf>
    <xf numFmtId="9" fontId="24" fillId="15" borderId="1" xfId="2" applyFont="1" applyFill="1" applyBorder="1" applyAlignment="1" applyProtection="1">
      <alignment horizontal="center" vertical="center" wrapText="1"/>
    </xf>
    <xf numFmtId="0" fontId="5" fillId="4" borderId="8" xfId="0" applyFont="1" applyFill="1" applyBorder="1" applyAlignment="1">
      <alignment horizontal="left" vertical="center" wrapText="1"/>
    </xf>
    <xf numFmtId="0" fontId="0" fillId="4" borderId="9" xfId="0" applyFill="1" applyBorder="1"/>
    <xf numFmtId="0" fontId="0" fillId="4" borderId="10" xfId="0" applyFill="1" applyBorder="1"/>
    <xf numFmtId="0" fontId="1" fillId="3" borderId="0" xfId="0" applyFont="1" applyFill="1" applyAlignment="1">
      <alignment horizontal="left" vertical="center"/>
    </xf>
    <xf numFmtId="0" fontId="0" fillId="0" borderId="0" xfId="0"/>
    <xf numFmtId="0" fontId="2" fillId="5" borderId="0" xfId="0" applyFont="1" applyFill="1" applyAlignment="1">
      <alignment horizontal="left" vertical="center"/>
    </xf>
    <xf numFmtId="0" fontId="3" fillId="7" borderId="3" xfId="0" applyFont="1" applyFill="1" applyBorder="1" applyAlignment="1">
      <alignment horizontal="left" vertical="center"/>
    </xf>
    <xf numFmtId="0" fontId="0" fillId="0" borderId="3" xfId="0" applyBorder="1"/>
    <xf numFmtId="0" fontId="5" fillId="0" borderId="19" xfId="0" applyFont="1" applyBorder="1" applyAlignment="1">
      <alignment horizontal="left" vertical="center" wrapText="1"/>
    </xf>
    <xf numFmtId="0" fontId="11" fillId="0" borderId="0" xfId="0" applyFont="1" applyAlignment="1">
      <alignment horizontal="left" vertical="center"/>
    </xf>
    <xf numFmtId="0" fontId="12" fillId="0" borderId="0" xfId="0" applyFont="1"/>
    <xf numFmtId="0" fontId="5" fillId="8"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6" xfId="0" applyBorder="1" applyProtection="1">
      <protection locked="0"/>
    </xf>
    <xf numFmtId="0" fontId="5" fillId="8" borderId="7" xfId="0" applyFont="1" applyFill="1" applyBorder="1" applyAlignment="1" applyProtection="1">
      <alignment horizontal="left" vertical="center"/>
      <protection locked="0"/>
    </xf>
    <xf numFmtId="0" fontId="5" fillId="8" borderId="3" xfId="0" applyFont="1" applyFill="1" applyBorder="1" applyAlignment="1" applyProtection="1">
      <alignment horizontal="left" vertical="center"/>
      <protection locked="0"/>
    </xf>
    <xf numFmtId="0" fontId="5" fillId="8" borderId="6" xfId="0" applyFont="1" applyFill="1" applyBorder="1" applyAlignment="1" applyProtection="1">
      <alignment horizontal="left" vertical="center"/>
      <protection locked="0"/>
    </xf>
    <xf numFmtId="0" fontId="8" fillId="5" borderId="18"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11" xfId="0" applyFont="1" applyFill="1" applyBorder="1" applyAlignment="1">
      <alignment horizontal="center" vertical="center"/>
    </xf>
    <xf numFmtId="0" fontId="7" fillId="6" borderId="18" xfId="0" applyFont="1" applyFill="1" applyBorder="1" applyAlignment="1">
      <alignment horizontal="center" vertical="center"/>
    </xf>
    <xf numFmtId="0" fontId="7" fillId="6" borderId="11" xfId="0" applyFont="1" applyFill="1" applyBorder="1" applyAlignment="1">
      <alignment horizontal="center" vertical="center"/>
    </xf>
    <xf numFmtId="0" fontId="7" fillId="6" borderId="17"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7" xfId="0" applyFont="1" applyFill="1" applyBorder="1" applyAlignment="1">
      <alignment horizontal="center" vertical="center"/>
    </xf>
    <xf numFmtId="0" fontId="5" fillId="10" borderId="7" xfId="0" applyFont="1" applyFill="1" applyBorder="1" applyAlignment="1" applyProtection="1">
      <alignment horizontal="left" vertical="center"/>
      <protection locked="0"/>
    </xf>
    <xf numFmtId="0" fontId="5" fillId="10" borderId="6" xfId="0" applyFont="1" applyFill="1" applyBorder="1" applyAlignment="1" applyProtection="1">
      <alignment horizontal="left" vertical="center"/>
      <protection locked="0"/>
    </xf>
    <xf numFmtId="0" fontId="3" fillId="7" borderId="7" xfId="0" applyFont="1" applyFill="1" applyBorder="1" applyAlignment="1">
      <alignment horizontal="left" vertical="center"/>
    </xf>
    <xf numFmtId="0" fontId="3" fillId="7" borderId="6" xfId="0" applyFont="1" applyFill="1" applyBorder="1" applyAlignment="1">
      <alignment horizontal="left" vertical="center"/>
    </xf>
    <xf numFmtId="0" fontId="24" fillId="11" borderId="7" xfId="0" applyFont="1" applyFill="1" applyBorder="1" applyAlignment="1">
      <alignment horizontal="left" vertical="center"/>
    </xf>
    <xf numFmtId="0" fontId="24" fillId="11" borderId="3" xfId="0" applyFont="1" applyFill="1" applyBorder="1" applyAlignment="1">
      <alignment horizontal="left" vertical="center"/>
    </xf>
    <xf numFmtId="0" fontId="24" fillId="11" borderId="6" xfId="0" applyFont="1" applyFill="1" applyBorder="1" applyAlignment="1">
      <alignment horizontal="left" vertical="center"/>
    </xf>
    <xf numFmtId="165" fontId="27" fillId="10" borderId="26" xfId="0" applyNumberFormat="1" applyFont="1" applyFill="1" applyBorder="1" applyAlignment="1" applyProtection="1">
      <alignment horizontal="center" vertical="center" wrapText="1"/>
      <protection locked="0"/>
    </xf>
    <xf numFmtId="0" fontId="0" fillId="0" borderId="27" xfId="0" applyBorder="1" applyAlignment="1">
      <alignment horizontal="center" vertical="center" wrapText="1"/>
    </xf>
    <xf numFmtId="0" fontId="0" fillId="0" borderId="28" xfId="0" applyBorder="1" applyAlignment="1">
      <alignment horizontal="center" vertical="center" wrapText="1"/>
    </xf>
    <xf numFmtId="164" fontId="5" fillId="10" borderId="7" xfId="0" applyNumberFormat="1" applyFont="1" applyFill="1" applyBorder="1" applyAlignment="1" applyProtection="1">
      <alignment horizontal="left" vertical="center"/>
      <protection locked="0"/>
    </xf>
    <xf numFmtId="164" fontId="5" fillId="10" borderId="6" xfId="0" applyNumberFormat="1" applyFont="1" applyFill="1" applyBorder="1" applyAlignment="1" applyProtection="1">
      <alignment horizontal="left" vertical="center"/>
      <protection locked="0"/>
    </xf>
    <xf numFmtId="0" fontId="5" fillId="0" borderId="0" xfId="0" applyFont="1" applyAlignment="1">
      <alignment horizontal="left" vertical="top" wrapText="1"/>
    </xf>
    <xf numFmtId="0" fontId="13" fillId="10" borderId="7" xfId="1" applyFill="1" applyBorder="1" applyAlignment="1" applyProtection="1">
      <alignment horizontal="left" vertical="center"/>
      <protection locked="0"/>
    </xf>
    <xf numFmtId="0" fontId="13" fillId="10" borderId="6" xfId="1" applyFill="1" applyBorder="1" applyAlignment="1" applyProtection="1">
      <alignment horizontal="left" vertical="center"/>
      <protection locked="0"/>
    </xf>
    <xf numFmtId="0" fontId="26" fillId="13" borderId="29" xfId="0" applyFont="1" applyFill="1" applyBorder="1" applyAlignment="1">
      <alignment horizontal="center" vertical="center" wrapText="1"/>
    </xf>
    <xf numFmtId="0" fontId="0" fillId="0" borderId="30" xfId="0" applyBorder="1" applyAlignment="1">
      <alignment horizontal="center" vertical="center"/>
    </xf>
    <xf numFmtId="0" fontId="0" fillId="0" borderId="31" xfId="0" applyBorder="1" applyAlignment="1">
      <alignment horizontal="center" vertical="center"/>
    </xf>
  </cellXfs>
  <cellStyles count="4">
    <cellStyle name="Hyperlink" xfId="1" builtinId="8"/>
    <cellStyle name="Normal" xfId="0" builtinId="0"/>
    <cellStyle name="Normal 2 2" xfId="3" xr:uid="{FE5DDB6D-3FAE-4DE3-99D7-2A5A708BB2E6}"/>
    <cellStyle name="Percent" xfId="2" builtinId="5"/>
  </cellStyles>
  <dxfs count="1">
    <dxf>
      <font>
        <color rgb="FFFF0000"/>
      </font>
    </dxf>
  </dxfs>
  <tableStyles count="0" defaultTableStyle="TableStyleMedium2" defaultPivotStyle="PivotStyleLight16"/>
  <colors>
    <mruColors>
      <color rgb="FF0B2C54"/>
      <color rgb="FFEAEDEF"/>
      <color rgb="FFDCE1E5"/>
      <color rgb="FFC79A57"/>
      <color rgb="FF011E40"/>
      <color rgb="FFDEE2E5"/>
      <color rgb="FFF5EEE0"/>
      <color rgb="FFB08442"/>
      <color rgb="FFFDFDF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E-Rate Central">
      <a:dk1>
        <a:srgbClr val="34383B"/>
      </a:dk1>
      <a:lt1>
        <a:srgbClr val="FFFFFF"/>
      </a:lt1>
      <a:dk2>
        <a:srgbClr val="011E40"/>
      </a:dk2>
      <a:lt2>
        <a:srgbClr val="EAEDEF"/>
      </a:lt2>
      <a:accent1>
        <a:srgbClr val="0B2C54"/>
      </a:accent1>
      <a:accent2>
        <a:srgbClr val="B08442"/>
      </a:accent2>
      <a:accent3>
        <a:srgbClr val="19638B"/>
      </a:accent3>
      <a:accent4>
        <a:srgbClr val="8A6631"/>
      </a:accent4>
      <a:accent5>
        <a:srgbClr val="63A0CC"/>
      </a:accent5>
      <a:accent6>
        <a:srgbClr val="BD582C"/>
      </a:accent6>
      <a:hlink>
        <a:srgbClr val="0084B4"/>
      </a:hlink>
      <a:folHlink>
        <a:srgbClr val="0B2C5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P50"/>
  <sheetViews>
    <sheetView showGridLines="0" tabSelected="1" zoomScaleNormal="100" workbookViewId="0">
      <selection activeCell="G6" sqref="G6"/>
    </sheetView>
  </sheetViews>
  <sheetFormatPr defaultColWidth="8.88671875" defaultRowHeight="15.05" x14ac:dyDescent="0.3"/>
  <cols>
    <col min="1" max="1" width="1.33203125" customWidth="1"/>
    <col min="2" max="2" width="24" customWidth="1"/>
    <col min="3" max="3" width="26.109375" customWidth="1"/>
    <col min="4" max="4" width="21.44140625" customWidth="1"/>
    <col min="5" max="5" width="11" customWidth="1"/>
    <col min="6" max="6" width="11.33203125" customWidth="1"/>
    <col min="7" max="7" width="17.5546875" customWidth="1"/>
    <col min="8" max="13" width="12.109375" customWidth="1"/>
    <col min="14" max="14" width="13.5546875" bestFit="1" customWidth="1"/>
    <col min="15" max="15" width="12.109375" customWidth="1"/>
    <col min="16" max="16" width="35.5546875" customWidth="1"/>
  </cols>
  <sheetData>
    <row r="1" spans="2:16" ht="6.05" customHeight="1" x14ac:dyDescent="0.3"/>
    <row r="2" spans="2:16" ht="27" customHeight="1" x14ac:dyDescent="0.3">
      <c r="B2" s="99" t="s">
        <v>40</v>
      </c>
      <c r="C2" s="100"/>
      <c r="D2" s="100"/>
      <c r="E2" s="100"/>
      <c r="F2" s="100"/>
      <c r="G2" s="100"/>
      <c r="H2" s="100"/>
      <c r="I2" s="100"/>
      <c r="J2" s="100"/>
      <c r="K2" s="100"/>
      <c r="L2" s="100"/>
      <c r="M2" s="100"/>
      <c r="N2" s="100"/>
      <c r="O2" s="100"/>
      <c r="P2" s="100"/>
    </row>
    <row r="3" spans="2:16" ht="29.95" customHeight="1" x14ac:dyDescent="0.3">
      <c r="B3" s="101" t="s">
        <v>22</v>
      </c>
      <c r="C3" s="100"/>
      <c r="D3" s="100"/>
      <c r="E3" s="100"/>
      <c r="F3" s="100"/>
      <c r="G3" s="100"/>
      <c r="H3" s="100"/>
      <c r="I3" s="100"/>
      <c r="J3" s="100"/>
      <c r="K3" s="100"/>
      <c r="L3" s="100"/>
      <c r="M3" s="100"/>
      <c r="N3" s="100"/>
      <c r="O3" s="100"/>
      <c r="P3" s="100"/>
    </row>
    <row r="4" spans="2:16" ht="24.05" customHeight="1" x14ac:dyDescent="0.3">
      <c r="B4" s="11" t="s">
        <v>0</v>
      </c>
      <c r="C4" s="86" t="s">
        <v>47</v>
      </c>
      <c r="D4" s="12"/>
      <c r="E4" s="34"/>
      <c r="F4" s="35"/>
      <c r="G4" s="35"/>
      <c r="H4" s="35"/>
      <c r="I4" s="35"/>
      <c r="J4" s="35"/>
      <c r="K4" s="35"/>
      <c r="L4" s="35"/>
      <c r="M4" s="35"/>
      <c r="N4" s="35"/>
      <c r="O4" s="36"/>
      <c r="P4" s="36"/>
    </row>
    <row r="5" spans="2:16" ht="17.2" customHeight="1" x14ac:dyDescent="0.3">
      <c r="B5" s="11" t="s">
        <v>1</v>
      </c>
      <c r="C5" s="92">
        <v>140044</v>
      </c>
      <c r="D5" s="14"/>
      <c r="E5" s="35"/>
      <c r="F5" s="35"/>
      <c r="G5" s="35"/>
      <c r="H5" s="35"/>
      <c r="I5" s="35"/>
      <c r="J5" s="35"/>
      <c r="K5" s="35"/>
      <c r="L5" s="35"/>
      <c r="M5" s="35"/>
      <c r="N5" s="35"/>
      <c r="O5" s="36"/>
      <c r="P5" s="36"/>
    </row>
    <row r="6" spans="2:16" ht="17.2" customHeight="1" x14ac:dyDescent="0.3">
      <c r="B6" s="11" t="s">
        <v>18</v>
      </c>
      <c r="C6" s="92">
        <v>270000201</v>
      </c>
      <c r="D6" s="14"/>
      <c r="E6" s="35"/>
      <c r="F6" s="35"/>
      <c r="G6" s="35"/>
      <c r="H6" s="35"/>
      <c r="I6" s="35"/>
      <c r="J6" s="35"/>
      <c r="K6" s="35"/>
      <c r="L6" s="35"/>
      <c r="M6" s="35"/>
      <c r="N6" s="35"/>
      <c r="O6" s="36"/>
      <c r="P6" s="36"/>
    </row>
    <row r="7" spans="2:16" ht="10.5" customHeight="1" x14ac:dyDescent="0.3">
      <c r="E7" s="35"/>
      <c r="F7" s="35"/>
      <c r="G7" s="35"/>
      <c r="H7" s="35"/>
      <c r="I7" s="35"/>
      <c r="J7" s="35"/>
      <c r="K7" s="35"/>
      <c r="L7" s="35"/>
      <c r="M7" s="35"/>
      <c r="N7" s="35"/>
      <c r="O7" s="35"/>
      <c r="P7" s="35"/>
    </row>
    <row r="8" spans="2:16" ht="20.95" customHeight="1" x14ac:dyDescent="0.3">
      <c r="B8" s="102" t="s">
        <v>2</v>
      </c>
      <c r="C8" s="103"/>
      <c r="D8" s="103"/>
      <c r="E8" s="103"/>
      <c r="F8" s="103"/>
      <c r="G8" s="103"/>
      <c r="H8" s="103"/>
      <c r="I8" s="103"/>
      <c r="J8" s="103"/>
      <c r="K8" s="103"/>
      <c r="L8" s="103"/>
      <c r="M8" s="103"/>
      <c r="N8" s="103"/>
      <c r="O8" s="103"/>
      <c r="P8" s="103"/>
    </row>
    <row r="9" spans="2:16" ht="15.05" customHeight="1" x14ac:dyDescent="0.3">
      <c r="B9" s="15" t="s">
        <v>3</v>
      </c>
    </row>
    <row r="10" spans="2:16" ht="15.05" customHeight="1" x14ac:dyDescent="0.3">
      <c r="B10" s="15" t="s">
        <v>4</v>
      </c>
    </row>
    <row r="11" spans="2:16" ht="15.05" customHeight="1" x14ac:dyDescent="0.3">
      <c r="B11" s="15" t="s">
        <v>19</v>
      </c>
    </row>
    <row r="12" spans="2:16" ht="15.05" customHeight="1" x14ac:dyDescent="0.3">
      <c r="B12" s="15" t="s">
        <v>46</v>
      </c>
    </row>
    <row r="13" spans="2:16" ht="15.05" customHeight="1" x14ac:dyDescent="0.3">
      <c r="B13" s="15" t="s">
        <v>5</v>
      </c>
    </row>
    <row r="14" spans="2:16" ht="29.95" customHeight="1" thickBot="1" x14ac:dyDescent="0.35">
      <c r="B14" s="104" t="s">
        <v>23</v>
      </c>
      <c r="C14" s="104"/>
      <c r="D14" s="104"/>
      <c r="E14" s="104"/>
      <c r="F14" s="104"/>
      <c r="G14" s="104"/>
      <c r="H14" s="104"/>
      <c r="I14" s="104"/>
      <c r="J14" s="104"/>
      <c r="K14" s="104"/>
      <c r="L14" s="104"/>
      <c r="M14" s="104"/>
      <c r="N14" s="104"/>
      <c r="O14" s="104"/>
      <c r="P14" s="104"/>
    </row>
    <row r="15" spans="2:16" ht="32.25" customHeight="1" thickBot="1" x14ac:dyDescent="0.35">
      <c r="B15" s="96" t="s">
        <v>45</v>
      </c>
      <c r="C15" s="97"/>
      <c r="D15" s="97"/>
      <c r="E15" s="97"/>
      <c r="F15" s="97"/>
      <c r="G15" s="97"/>
      <c r="H15" s="97"/>
      <c r="I15" s="97"/>
      <c r="J15" s="97"/>
      <c r="K15" s="97"/>
      <c r="L15" s="97"/>
      <c r="M15" s="97"/>
      <c r="N15" s="97"/>
      <c r="O15" s="97"/>
      <c r="P15" s="98"/>
    </row>
    <row r="16" spans="2:16" ht="10.5" customHeight="1" x14ac:dyDescent="0.3">
      <c r="B16" s="16"/>
    </row>
    <row r="17" spans="2:16" ht="20.95" customHeight="1" x14ac:dyDescent="0.3">
      <c r="B17" s="102" t="s">
        <v>6</v>
      </c>
      <c r="C17" s="103"/>
      <c r="D17" s="103"/>
      <c r="E17" s="103"/>
      <c r="F17" s="103"/>
      <c r="G17" s="103"/>
      <c r="H17" s="103"/>
      <c r="I17" s="103"/>
      <c r="J17" s="103"/>
      <c r="K17" s="103"/>
      <c r="L17" s="103"/>
      <c r="M17" s="103"/>
      <c r="N17" s="103"/>
      <c r="O17" s="103"/>
      <c r="P17" s="103"/>
    </row>
    <row r="18" spans="2:16" ht="3.8" customHeight="1" x14ac:dyDescent="0.3">
      <c r="B18" s="17"/>
    </row>
    <row r="19" spans="2:16" ht="17.2" customHeight="1" x14ac:dyDescent="0.3">
      <c r="B19" s="18" t="s">
        <v>7</v>
      </c>
      <c r="C19" s="1"/>
      <c r="D19" s="13"/>
      <c r="E19" s="13"/>
      <c r="F19" s="105" t="s">
        <v>71</v>
      </c>
      <c r="G19" s="106"/>
      <c r="H19" s="106"/>
      <c r="I19" s="106"/>
      <c r="J19" s="106"/>
      <c r="K19" s="106"/>
      <c r="L19" s="106"/>
      <c r="M19" s="106"/>
      <c r="N19" s="106"/>
      <c r="O19" s="13"/>
      <c r="P19" s="13"/>
    </row>
    <row r="20" spans="2:16" ht="17.2" customHeight="1" x14ac:dyDescent="0.3">
      <c r="B20" s="18" t="s">
        <v>8</v>
      </c>
      <c r="C20" s="1"/>
      <c r="D20" s="13"/>
      <c r="E20" s="13"/>
      <c r="F20" s="18" t="s">
        <v>9</v>
      </c>
      <c r="G20" s="13"/>
      <c r="H20" s="107"/>
      <c r="I20" s="108"/>
      <c r="J20" s="109"/>
      <c r="K20" s="36"/>
      <c r="L20" s="36"/>
      <c r="M20" s="36"/>
      <c r="N20" s="36"/>
      <c r="O20" s="36"/>
      <c r="P20" s="36"/>
    </row>
    <row r="21" spans="2:16" ht="17.2" customHeight="1" x14ac:dyDescent="0.3">
      <c r="B21" s="18" t="s">
        <v>10</v>
      </c>
      <c r="C21" s="1"/>
      <c r="D21" s="13"/>
      <c r="E21" s="13"/>
      <c r="F21" s="18" t="s">
        <v>11</v>
      </c>
      <c r="G21" s="13"/>
      <c r="H21" s="107"/>
      <c r="I21" s="108"/>
      <c r="J21" s="109"/>
      <c r="K21" s="36"/>
      <c r="L21" s="36"/>
      <c r="M21" s="36"/>
      <c r="N21" s="36"/>
      <c r="O21" s="36"/>
      <c r="P21" s="36"/>
    </row>
    <row r="22" spans="2:16" ht="17.2" customHeight="1" x14ac:dyDescent="0.3">
      <c r="B22" s="18" t="s">
        <v>12</v>
      </c>
      <c r="C22" s="5"/>
      <c r="D22" s="13"/>
      <c r="E22" s="13"/>
      <c r="F22" s="18" t="s">
        <v>13</v>
      </c>
      <c r="G22" s="13"/>
      <c r="H22" s="110"/>
      <c r="I22" s="111"/>
      <c r="J22" s="112"/>
      <c r="K22" s="36"/>
      <c r="L22" s="36"/>
      <c r="M22" s="36"/>
      <c r="N22" s="36"/>
      <c r="O22" s="36"/>
      <c r="P22" s="36"/>
    </row>
    <row r="23" spans="2:16" ht="17.2" customHeight="1" x14ac:dyDescent="0.3">
      <c r="B23" s="19" t="s">
        <v>14</v>
      </c>
      <c r="C23" s="6"/>
      <c r="D23" s="13"/>
      <c r="E23" s="13"/>
      <c r="F23" s="18" t="s">
        <v>15</v>
      </c>
      <c r="G23" s="13"/>
      <c r="H23" s="107"/>
      <c r="I23" s="108"/>
      <c r="J23" s="109"/>
      <c r="K23" s="36"/>
      <c r="L23" s="36"/>
      <c r="M23" s="36"/>
      <c r="N23" s="36"/>
      <c r="O23" s="36"/>
      <c r="P23" s="36"/>
    </row>
    <row r="24" spans="2:16" ht="10.5" customHeight="1" x14ac:dyDescent="0.3">
      <c r="B24" s="16"/>
    </row>
    <row r="25" spans="2:16" ht="20.95" customHeight="1" x14ac:dyDescent="0.3">
      <c r="B25" s="102" t="s">
        <v>16</v>
      </c>
      <c r="C25" s="103"/>
      <c r="D25" s="103"/>
      <c r="E25" s="103"/>
      <c r="F25" s="103"/>
      <c r="G25" s="103"/>
      <c r="H25" s="103"/>
      <c r="I25" s="103"/>
      <c r="J25" s="103"/>
      <c r="K25" s="103"/>
      <c r="L25" s="103"/>
      <c r="M25" s="103"/>
      <c r="N25" s="103"/>
      <c r="O25" s="103"/>
      <c r="P25" s="103"/>
    </row>
    <row r="26" spans="2:16" ht="17.2" customHeight="1" x14ac:dyDescent="0.3">
      <c r="B26" s="119" t="s">
        <v>24</v>
      </c>
      <c r="C26" s="119"/>
      <c r="D26" s="119"/>
      <c r="E26" s="120"/>
      <c r="F26" s="116" t="s">
        <v>41</v>
      </c>
      <c r="G26" s="117"/>
      <c r="H26" s="117"/>
      <c r="I26" s="117"/>
      <c r="J26" s="118"/>
      <c r="K26" s="113" t="s">
        <v>20</v>
      </c>
      <c r="L26" s="114"/>
      <c r="M26" s="113" t="s">
        <v>20</v>
      </c>
      <c r="N26" s="115"/>
      <c r="O26" s="114"/>
      <c r="P26" s="20" t="s">
        <v>21</v>
      </c>
    </row>
    <row r="27" spans="2:16" ht="63" customHeight="1" x14ac:dyDescent="0.3">
      <c r="B27" s="21" t="s">
        <v>25</v>
      </c>
      <c r="C27" s="21" t="s">
        <v>26</v>
      </c>
      <c r="D27" s="21" t="s">
        <v>27</v>
      </c>
      <c r="E27" s="21" t="s">
        <v>28</v>
      </c>
      <c r="F27" s="22" t="s">
        <v>42</v>
      </c>
      <c r="G27" s="21" t="s">
        <v>43</v>
      </c>
      <c r="H27" s="21" t="s">
        <v>44</v>
      </c>
      <c r="I27" s="21" t="s">
        <v>29</v>
      </c>
      <c r="J27" s="21" t="s">
        <v>30</v>
      </c>
      <c r="K27" s="23" t="s">
        <v>31</v>
      </c>
      <c r="L27" s="24" t="s">
        <v>32</v>
      </c>
      <c r="M27" s="23" t="s">
        <v>33</v>
      </c>
      <c r="N27" s="25" t="s">
        <v>34</v>
      </c>
      <c r="O27" s="24" t="s">
        <v>35</v>
      </c>
      <c r="P27" s="26" t="s">
        <v>17</v>
      </c>
    </row>
    <row r="28" spans="2:16" x14ac:dyDescent="0.3">
      <c r="B28" s="27" t="s">
        <v>48</v>
      </c>
      <c r="C28" s="27" t="s">
        <v>60</v>
      </c>
      <c r="D28" s="38" t="s">
        <v>61</v>
      </c>
      <c r="E28" s="39">
        <v>396</v>
      </c>
      <c r="F28" s="2"/>
      <c r="G28" s="3"/>
      <c r="H28" s="9"/>
      <c r="I28" s="7"/>
      <c r="J28" s="8"/>
      <c r="K28" s="30">
        <f>I28-L28</f>
        <v>0</v>
      </c>
      <c r="L28" s="31">
        <f>IF(J28="",I28,I28*J28)</f>
        <v>0</v>
      </c>
      <c r="M28" s="30">
        <f>H28*I28</f>
        <v>0</v>
      </c>
      <c r="N28" s="32">
        <f>M28-O28</f>
        <v>0</v>
      </c>
      <c r="O28" s="31">
        <f>H28*L28</f>
        <v>0</v>
      </c>
      <c r="P28" s="4"/>
    </row>
    <row r="29" spans="2:16" x14ac:dyDescent="0.3">
      <c r="B29" s="27" t="s">
        <v>49</v>
      </c>
      <c r="C29" s="27" t="s">
        <v>60</v>
      </c>
      <c r="D29" s="38" t="s">
        <v>62</v>
      </c>
      <c r="E29" s="39">
        <v>28</v>
      </c>
      <c r="F29" s="2"/>
      <c r="G29" s="3"/>
      <c r="H29" s="9"/>
      <c r="I29" s="7"/>
      <c r="J29" s="8"/>
      <c r="K29" s="30">
        <f t="shared" ref="K29:K43" si="0">I29-L29</f>
        <v>0</v>
      </c>
      <c r="L29" s="31">
        <f t="shared" ref="L29:L43" si="1">IF(J29="",I29,I29*J29)</f>
        <v>0</v>
      </c>
      <c r="M29" s="30">
        <f t="shared" ref="M29:M43" si="2">H29*I29</f>
        <v>0</v>
      </c>
      <c r="N29" s="32">
        <f t="shared" ref="N29:N43" si="3">M29-O29</f>
        <v>0</v>
      </c>
      <c r="O29" s="31">
        <f t="shared" ref="O29:O43" si="4">H29*L29</f>
        <v>0</v>
      </c>
      <c r="P29" s="4"/>
    </row>
    <row r="30" spans="2:16" x14ac:dyDescent="0.3">
      <c r="B30" s="27" t="s">
        <v>50</v>
      </c>
      <c r="C30" s="27" t="s">
        <v>60</v>
      </c>
      <c r="D30" s="38" t="s">
        <v>63</v>
      </c>
      <c r="E30" s="39">
        <v>123</v>
      </c>
      <c r="F30" s="2"/>
      <c r="G30" s="3"/>
      <c r="H30" s="9"/>
      <c r="I30" s="7"/>
      <c r="J30" s="8"/>
      <c r="K30" s="30">
        <f t="shared" si="0"/>
        <v>0</v>
      </c>
      <c r="L30" s="31">
        <f t="shared" si="1"/>
        <v>0</v>
      </c>
      <c r="M30" s="30">
        <f t="shared" si="2"/>
        <v>0</v>
      </c>
      <c r="N30" s="32">
        <f t="shared" si="3"/>
        <v>0</v>
      </c>
      <c r="O30" s="31">
        <f t="shared" si="4"/>
        <v>0</v>
      </c>
      <c r="P30" s="4"/>
    </row>
    <row r="31" spans="2:16" x14ac:dyDescent="0.3">
      <c r="B31" s="27" t="s">
        <v>51</v>
      </c>
      <c r="C31" s="27" t="s">
        <v>60</v>
      </c>
      <c r="D31" s="38" t="s">
        <v>64</v>
      </c>
      <c r="E31" s="39">
        <v>123</v>
      </c>
      <c r="F31" s="2"/>
      <c r="G31" s="3"/>
      <c r="H31" s="9"/>
      <c r="I31" s="7"/>
      <c r="J31" s="8"/>
      <c r="K31" s="30">
        <f t="shared" si="0"/>
        <v>0</v>
      </c>
      <c r="L31" s="31">
        <f t="shared" si="1"/>
        <v>0</v>
      </c>
      <c r="M31" s="30">
        <f t="shared" si="2"/>
        <v>0</v>
      </c>
      <c r="N31" s="32">
        <f t="shared" si="3"/>
        <v>0</v>
      </c>
      <c r="O31" s="31">
        <f t="shared" si="4"/>
        <v>0</v>
      </c>
      <c r="P31" s="4"/>
    </row>
    <row r="32" spans="2:16" x14ac:dyDescent="0.3">
      <c r="B32" s="27" t="s">
        <v>52</v>
      </c>
      <c r="C32" s="27" t="s">
        <v>60</v>
      </c>
      <c r="D32" s="38">
        <v>10138</v>
      </c>
      <c r="E32" s="39">
        <v>123</v>
      </c>
      <c r="F32" s="2"/>
      <c r="G32" s="3"/>
      <c r="H32" s="10"/>
      <c r="I32" s="7"/>
      <c r="J32" s="8"/>
      <c r="K32" s="30">
        <f t="shared" si="0"/>
        <v>0</v>
      </c>
      <c r="L32" s="31">
        <f t="shared" si="1"/>
        <v>0</v>
      </c>
      <c r="M32" s="30">
        <f t="shared" si="2"/>
        <v>0</v>
      </c>
      <c r="N32" s="32">
        <f t="shared" si="3"/>
        <v>0</v>
      </c>
      <c r="O32" s="31">
        <f t="shared" si="4"/>
        <v>0</v>
      </c>
      <c r="P32" s="4"/>
    </row>
    <row r="33" spans="2:16" x14ac:dyDescent="0.3">
      <c r="B33" s="27" t="s">
        <v>53</v>
      </c>
      <c r="C33" s="27" t="s">
        <v>60</v>
      </c>
      <c r="D33" s="38" t="s">
        <v>65</v>
      </c>
      <c r="E33" s="39">
        <v>606</v>
      </c>
      <c r="F33" s="2"/>
      <c r="G33" s="3"/>
      <c r="H33" s="9"/>
      <c r="I33" s="7"/>
      <c r="J33" s="8"/>
      <c r="K33" s="30">
        <f t="shared" si="0"/>
        <v>0</v>
      </c>
      <c r="L33" s="31">
        <f t="shared" si="1"/>
        <v>0</v>
      </c>
      <c r="M33" s="30">
        <f t="shared" si="2"/>
        <v>0</v>
      </c>
      <c r="N33" s="32">
        <f t="shared" si="3"/>
        <v>0</v>
      </c>
      <c r="O33" s="31">
        <f t="shared" si="4"/>
        <v>0</v>
      </c>
      <c r="P33" s="4"/>
    </row>
    <row r="34" spans="2:16" x14ac:dyDescent="0.3">
      <c r="B34" s="27" t="s">
        <v>54</v>
      </c>
      <c r="C34" s="27" t="s">
        <v>60</v>
      </c>
      <c r="D34" s="38" t="s">
        <v>66</v>
      </c>
      <c r="E34" s="39">
        <v>207</v>
      </c>
      <c r="F34" s="2"/>
      <c r="G34" s="3"/>
      <c r="H34" s="9"/>
      <c r="I34" s="7"/>
      <c r="J34" s="8"/>
      <c r="K34" s="30">
        <f t="shared" si="0"/>
        <v>0</v>
      </c>
      <c r="L34" s="31">
        <f t="shared" si="1"/>
        <v>0</v>
      </c>
      <c r="M34" s="30">
        <f t="shared" si="2"/>
        <v>0</v>
      </c>
      <c r="N34" s="32">
        <f t="shared" si="3"/>
        <v>0</v>
      </c>
      <c r="O34" s="31">
        <f t="shared" si="4"/>
        <v>0</v>
      </c>
      <c r="P34" s="4"/>
    </row>
    <row r="35" spans="2:16" x14ac:dyDescent="0.3">
      <c r="B35" s="27" t="s">
        <v>55</v>
      </c>
      <c r="C35" s="27" t="s">
        <v>60</v>
      </c>
      <c r="D35" s="38" t="s">
        <v>67</v>
      </c>
      <c r="E35" s="39">
        <v>85</v>
      </c>
      <c r="F35" s="2"/>
      <c r="G35" s="3"/>
      <c r="H35" s="9"/>
      <c r="I35" s="7"/>
      <c r="J35" s="8"/>
      <c r="K35" s="30">
        <f t="shared" si="0"/>
        <v>0</v>
      </c>
      <c r="L35" s="31">
        <f t="shared" si="1"/>
        <v>0</v>
      </c>
      <c r="M35" s="30">
        <f t="shared" si="2"/>
        <v>0</v>
      </c>
      <c r="N35" s="32">
        <f t="shared" si="3"/>
        <v>0</v>
      </c>
      <c r="O35" s="31">
        <f t="shared" si="4"/>
        <v>0</v>
      </c>
      <c r="P35" s="4"/>
    </row>
    <row r="36" spans="2:16" x14ac:dyDescent="0.3">
      <c r="B36" s="27" t="s">
        <v>56</v>
      </c>
      <c r="C36" s="27" t="s">
        <v>60</v>
      </c>
      <c r="D36" s="38" t="s">
        <v>68</v>
      </c>
      <c r="E36" s="39">
        <v>10</v>
      </c>
      <c r="F36" s="2"/>
      <c r="G36" s="3"/>
      <c r="H36" s="9"/>
      <c r="I36" s="7"/>
      <c r="J36" s="8"/>
      <c r="K36" s="30">
        <f t="shared" si="0"/>
        <v>0</v>
      </c>
      <c r="L36" s="31">
        <f t="shared" si="1"/>
        <v>0</v>
      </c>
      <c r="M36" s="30">
        <f t="shared" si="2"/>
        <v>0</v>
      </c>
      <c r="N36" s="32">
        <f t="shared" si="3"/>
        <v>0</v>
      </c>
      <c r="O36" s="31">
        <f t="shared" si="4"/>
        <v>0</v>
      </c>
      <c r="P36" s="4"/>
    </row>
    <row r="37" spans="2:16" ht="26.2" x14ac:dyDescent="0.3">
      <c r="B37" s="37" t="s">
        <v>57</v>
      </c>
      <c r="C37" s="27" t="s">
        <v>60</v>
      </c>
      <c r="D37" s="38" t="s">
        <v>69</v>
      </c>
      <c r="E37" s="39">
        <v>28</v>
      </c>
      <c r="F37" s="2"/>
      <c r="G37" s="3"/>
      <c r="H37" s="9"/>
      <c r="I37" s="7"/>
      <c r="J37" s="8"/>
      <c r="K37" s="30">
        <f t="shared" si="0"/>
        <v>0</v>
      </c>
      <c r="L37" s="31">
        <f t="shared" si="1"/>
        <v>0</v>
      </c>
      <c r="M37" s="30">
        <f t="shared" si="2"/>
        <v>0</v>
      </c>
      <c r="N37" s="32">
        <f t="shared" si="3"/>
        <v>0</v>
      </c>
      <c r="O37" s="31">
        <f t="shared" si="4"/>
        <v>0</v>
      </c>
      <c r="P37" s="4"/>
    </row>
    <row r="38" spans="2:16" x14ac:dyDescent="0.3">
      <c r="B38" s="27" t="s">
        <v>58</v>
      </c>
      <c r="C38" s="27" t="s">
        <v>121</v>
      </c>
      <c r="D38" s="38" t="s">
        <v>70</v>
      </c>
      <c r="E38" s="39">
        <v>30</v>
      </c>
      <c r="F38" s="2"/>
      <c r="G38" s="3"/>
      <c r="H38" s="9"/>
      <c r="I38" s="7"/>
      <c r="J38" s="8"/>
      <c r="K38" s="30">
        <f t="shared" si="0"/>
        <v>0</v>
      </c>
      <c r="L38" s="31">
        <f t="shared" si="1"/>
        <v>0</v>
      </c>
      <c r="M38" s="30">
        <f t="shared" si="2"/>
        <v>0</v>
      </c>
      <c r="N38" s="32">
        <f t="shared" si="3"/>
        <v>0</v>
      </c>
      <c r="O38" s="31">
        <f t="shared" si="4"/>
        <v>0</v>
      </c>
      <c r="P38" s="4"/>
    </row>
    <row r="39" spans="2:16" ht="26.2" x14ac:dyDescent="0.3">
      <c r="B39" s="27" t="s">
        <v>59</v>
      </c>
      <c r="C39" s="27" t="s">
        <v>122</v>
      </c>
      <c r="D39" s="91" t="s">
        <v>123</v>
      </c>
      <c r="E39" s="39">
        <v>100</v>
      </c>
      <c r="F39" s="2"/>
      <c r="G39" s="3"/>
      <c r="H39" s="9"/>
      <c r="I39" s="7"/>
      <c r="J39" s="8"/>
      <c r="K39" s="30">
        <f t="shared" si="0"/>
        <v>0</v>
      </c>
      <c r="L39" s="31">
        <f t="shared" si="1"/>
        <v>0</v>
      </c>
      <c r="M39" s="30">
        <f t="shared" si="2"/>
        <v>0</v>
      </c>
      <c r="N39" s="32">
        <f t="shared" si="3"/>
        <v>0</v>
      </c>
      <c r="O39" s="31">
        <f t="shared" si="4"/>
        <v>0</v>
      </c>
      <c r="P39" s="4"/>
    </row>
    <row r="40" spans="2:16" x14ac:dyDescent="0.3">
      <c r="B40" s="27"/>
      <c r="C40" s="27"/>
      <c r="D40" s="28"/>
      <c r="E40" s="29"/>
      <c r="F40" s="2"/>
      <c r="G40" s="3"/>
      <c r="H40" s="9"/>
      <c r="I40" s="7"/>
      <c r="J40" s="8"/>
      <c r="K40" s="30">
        <f t="shared" si="0"/>
        <v>0</v>
      </c>
      <c r="L40" s="31">
        <f t="shared" si="1"/>
        <v>0</v>
      </c>
      <c r="M40" s="30">
        <f t="shared" si="2"/>
        <v>0</v>
      </c>
      <c r="N40" s="32">
        <f t="shared" si="3"/>
        <v>0</v>
      </c>
      <c r="O40" s="31">
        <f t="shared" si="4"/>
        <v>0</v>
      </c>
      <c r="P40" s="4"/>
    </row>
    <row r="41" spans="2:16" x14ac:dyDescent="0.3">
      <c r="B41" s="27"/>
      <c r="C41" s="27"/>
      <c r="D41" s="28"/>
      <c r="E41" s="29"/>
      <c r="F41" s="2"/>
      <c r="G41" s="3"/>
      <c r="H41" s="9"/>
      <c r="I41" s="7"/>
      <c r="J41" s="8"/>
      <c r="K41" s="30">
        <f t="shared" si="0"/>
        <v>0</v>
      </c>
      <c r="L41" s="31">
        <f t="shared" si="1"/>
        <v>0</v>
      </c>
      <c r="M41" s="30">
        <f t="shared" si="2"/>
        <v>0</v>
      </c>
      <c r="N41" s="32">
        <f t="shared" si="3"/>
        <v>0</v>
      </c>
      <c r="O41" s="31">
        <f t="shared" si="4"/>
        <v>0</v>
      </c>
      <c r="P41" s="4"/>
    </row>
    <row r="42" spans="2:16" x14ac:dyDescent="0.3">
      <c r="B42" s="27" t="s">
        <v>36</v>
      </c>
      <c r="C42" s="27" t="s">
        <v>37</v>
      </c>
      <c r="D42" s="28"/>
      <c r="E42" s="29"/>
      <c r="F42" s="2"/>
      <c r="G42" s="3"/>
      <c r="H42" s="9"/>
      <c r="I42" s="7"/>
      <c r="J42" s="8"/>
      <c r="K42" s="30">
        <f t="shared" si="0"/>
        <v>0</v>
      </c>
      <c r="L42" s="31">
        <f t="shared" si="1"/>
        <v>0</v>
      </c>
      <c r="M42" s="30">
        <f t="shared" si="2"/>
        <v>0</v>
      </c>
      <c r="N42" s="32">
        <f t="shared" si="3"/>
        <v>0</v>
      </c>
      <c r="O42" s="31">
        <f t="shared" si="4"/>
        <v>0</v>
      </c>
      <c r="P42" s="4"/>
    </row>
    <row r="43" spans="2:16" x14ac:dyDescent="0.3">
      <c r="B43" s="27" t="s">
        <v>36</v>
      </c>
      <c r="C43" s="27" t="s">
        <v>38</v>
      </c>
      <c r="D43" s="28"/>
      <c r="E43" s="29"/>
      <c r="F43" s="2"/>
      <c r="G43" s="3"/>
      <c r="H43" s="9"/>
      <c r="I43" s="7"/>
      <c r="J43" s="8"/>
      <c r="K43" s="30">
        <f t="shared" si="0"/>
        <v>0</v>
      </c>
      <c r="L43" s="31">
        <f t="shared" si="1"/>
        <v>0</v>
      </c>
      <c r="M43" s="30">
        <f t="shared" si="2"/>
        <v>0</v>
      </c>
      <c r="N43" s="32">
        <f t="shared" si="3"/>
        <v>0</v>
      </c>
      <c r="O43" s="31">
        <f t="shared" si="4"/>
        <v>0</v>
      </c>
      <c r="P43" s="4"/>
    </row>
    <row r="44" spans="2:16" ht="11.3" customHeight="1" x14ac:dyDescent="0.3"/>
    <row r="45" spans="2:16" x14ac:dyDescent="0.3">
      <c r="B45" s="33" t="s">
        <v>39</v>
      </c>
    </row>
    <row r="46" spans="2:16" x14ac:dyDescent="0.3">
      <c r="B46" s="35"/>
      <c r="C46" s="35"/>
      <c r="D46" s="35"/>
      <c r="E46" s="35"/>
      <c r="F46" s="35"/>
      <c r="G46" s="35"/>
      <c r="H46" s="35"/>
      <c r="I46" s="35"/>
      <c r="J46" s="35"/>
      <c r="K46" s="35"/>
      <c r="L46" s="35"/>
      <c r="M46" s="35"/>
      <c r="N46" s="35"/>
      <c r="O46" s="35"/>
      <c r="P46" s="35"/>
    </row>
    <row r="47" spans="2:16" x14ac:dyDescent="0.3">
      <c r="B47" s="35"/>
      <c r="C47" s="35"/>
      <c r="D47" s="35"/>
      <c r="E47" s="35"/>
      <c r="F47" s="35"/>
      <c r="G47" s="35"/>
      <c r="H47" s="35"/>
      <c r="I47" s="35"/>
      <c r="J47" s="35"/>
      <c r="K47" s="35"/>
      <c r="L47" s="35"/>
      <c r="M47" s="35"/>
      <c r="N47" s="35"/>
      <c r="O47" s="35"/>
      <c r="P47" s="35"/>
    </row>
    <row r="48" spans="2:16" x14ac:dyDescent="0.3">
      <c r="B48" s="35"/>
      <c r="C48" s="35"/>
      <c r="D48" s="35"/>
      <c r="E48" s="35"/>
      <c r="F48" s="35"/>
      <c r="G48" s="35"/>
      <c r="H48" s="35"/>
      <c r="I48" s="35"/>
      <c r="J48" s="35"/>
      <c r="K48" s="35"/>
      <c r="L48" s="35"/>
      <c r="M48" s="35"/>
      <c r="N48" s="35"/>
      <c r="O48" s="35"/>
      <c r="P48" s="35"/>
    </row>
    <row r="49" spans="2:16" x14ac:dyDescent="0.3">
      <c r="B49" s="35"/>
      <c r="C49" s="35"/>
      <c r="D49" s="35"/>
      <c r="E49" s="35"/>
      <c r="F49" s="35"/>
      <c r="G49" s="35"/>
      <c r="H49" s="35"/>
      <c r="I49" s="35"/>
      <c r="J49" s="35"/>
      <c r="K49" s="35"/>
      <c r="L49" s="35"/>
      <c r="M49" s="35"/>
      <c r="N49" s="35"/>
      <c r="O49" s="35"/>
      <c r="P49" s="35"/>
    </row>
    <row r="50" spans="2:16" x14ac:dyDescent="0.3">
      <c r="B50" s="35"/>
      <c r="C50" s="35"/>
      <c r="D50" s="35"/>
      <c r="E50" s="35"/>
      <c r="F50" s="35"/>
      <c r="G50" s="35"/>
      <c r="H50" s="35"/>
      <c r="I50" s="35"/>
      <c r="J50" s="35"/>
      <c r="K50" s="35"/>
      <c r="L50" s="35"/>
      <c r="M50" s="35"/>
      <c r="N50" s="35"/>
      <c r="O50" s="35"/>
      <c r="P50" s="35"/>
    </row>
  </sheetData>
  <sheetProtection insertHyperlinks="0" sort="0" autoFilter="0" pivotTables="0"/>
  <mergeCells count="16">
    <mergeCell ref="B25:P25"/>
    <mergeCell ref="K26:L26"/>
    <mergeCell ref="M26:O26"/>
    <mergeCell ref="F26:J26"/>
    <mergeCell ref="B26:E26"/>
    <mergeCell ref="F19:N19"/>
    <mergeCell ref="H20:J20"/>
    <mergeCell ref="H21:J21"/>
    <mergeCell ref="H22:J22"/>
    <mergeCell ref="H23:J23"/>
    <mergeCell ref="B15:P15"/>
    <mergeCell ref="B2:P2"/>
    <mergeCell ref="B3:P3"/>
    <mergeCell ref="B8:P8"/>
    <mergeCell ref="B17:P17"/>
    <mergeCell ref="B14:P14"/>
  </mergeCells>
  <conditionalFormatting sqref="H28:H43">
    <cfRule type="cellIs" dxfId="0" priority="1" operator="notEqual">
      <formula>$E28</formula>
    </cfRule>
  </conditionalFormatting>
  <pageMargins left="0.4" right="0.4" top="0.5" bottom="0.5" header="0.3" footer="0.3"/>
  <pageSetup scale="55" orientation="landscape" r:id="rId1"/>
  <headerFooter>
    <oddFooter>&amp;L&amp;8© E-Rate Central - Proprietary Template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9B4CC-300A-46B5-8A9A-06E97C6F6E5D}">
  <dimension ref="B1:K57"/>
  <sheetViews>
    <sheetView topLeftCell="A36" workbookViewId="0">
      <selection activeCell="D60" sqref="D60"/>
    </sheetView>
  </sheetViews>
  <sheetFormatPr defaultColWidth="8.88671875" defaultRowHeight="15.05" x14ac:dyDescent="0.3"/>
  <cols>
    <col min="1" max="1" width="1.33203125" style="50" customWidth="1"/>
    <col min="2" max="2" width="23.33203125" style="49" customWidth="1"/>
    <col min="3" max="7" width="21.6640625" style="49" customWidth="1"/>
    <col min="8" max="8" width="23.33203125" style="49" hidden="1" customWidth="1"/>
    <col min="9" max="9" width="23.33203125" style="49" customWidth="1"/>
    <col min="10" max="11" width="23.33203125" style="50" customWidth="1"/>
    <col min="12" max="16384" width="8.88671875" style="50"/>
  </cols>
  <sheetData>
    <row r="1" spans="2:11" ht="6.05" customHeight="1" x14ac:dyDescent="0.3"/>
    <row r="2" spans="2:11" s="41" customFormat="1" ht="20.95" x14ac:dyDescent="0.3">
      <c r="B2" s="99" t="s">
        <v>72</v>
      </c>
      <c r="C2" s="99"/>
      <c r="D2" s="99"/>
      <c r="E2" s="99"/>
      <c r="F2" s="99"/>
      <c r="G2" s="99"/>
      <c r="H2" s="99"/>
      <c r="I2" s="99"/>
      <c r="J2" s="99"/>
      <c r="K2" s="99"/>
    </row>
    <row r="3" spans="2:11" customFormat="1" ht="29.95" customHeight="1" x14ac:dyDescent="0.3">
      <c r="B3" s="101" t="s">
        <v>73</v>
      </c>
      <c r="C3" s="101"/>
      <c r="D3" s="101"/>
      <c r="E3" s="101"/>
      <c r="F3" s="101"/>
      <c r="G3" s="101"/>
      <c r="H3" s="101"/>
      <c r="I3" s="101"/>
      <c r="J3" s="101"/>
      <c r="K3" s="101"/>
    </row>
    <row r="4" spans="2:11" customFormat="1" ht="24.05" customHeight="1" x14ac:dyDescent="0.3">
      <c r="B4" s="11" t="s">
        <v>0</v>
      </c>
      <c r="C4" s="86" t="s">
        <v>47</v>
      </c>
      <c r="D4" s="12"/>
      <c r="E4" s="34"/>
      <c r="F4" s="35"/>
      <c r="G4" s="35"/>
      <c r="H4" s="35"/>
      <c r="I4" s="35"/>
      <c r="J4" s="35"/>
      <c r="K4" s="35"/>
    </row>
    <row r="5" spans="2:11" customFormat="1" ht="17.2" customHeight="1" x14ac:dyDescent="0.3">
      <c r="B5" s="11" t="s">
        <v>1</v>
      </c>
      <c r="C5" s="92">
        <v>140044</v>
      </c>
      <c r="D5" s="14"/>
      <c r="E5" s="35"/>
      <c r="F5" s="35"/>
      <c r="G5" s="35"/>
      <c r="H5" s="35"/>
      <c r="I5" s="35"/>
      <c r="J5" s="35"/>
      <c r="K5" s="35"/>
    </row>
    <row r="6" spans="2:11" customFormat="1" ht="17.2" customHeight="1" x14ac:dyDescent="0.3">
      <c r="B6" s="11" t="s">
        <v>18</v>
      </c>
      <c r="C6" s="92">
        <v>270000201</v>
      </c>
      <c r="D6" s="14"/>
      <c r="E6" s="35"/>
      <c r="F6" s="35"/>
      <c r="G6" s="35"/>
      <c r="H6" s="35"/>
      <c r="I6" s="35"/>
      <c r="J6" s="35"/>
      <c r="K6" s="35"/>
    </row>
    <row r="7" spans="2:11" customFormat="1" ht="10.5" customHeight="1" x14ac:dyDescent="0.3"/>
    <row r="8" spans="2:11" customFormat="1" ht="20.95" customHeight="1" x14ac:dyDescent="0.3">
      <c r="B8" s="123" t="s">
        <v>2</v>
      </c>
      <c r="C8" s="102"/>
      <c r="D8" s="102"/>
      <c r="E8" s="102"/>
      <c r="F8" s="102"/>
      <c r="G8" s="102"/>
      <c r="H8" s="102"/>
      <c r="I8" s="102"/>
      <c r="J8" s="102"/>
      <c r="K8" s="124"/>
    </row>
    <row r="9" spans="2:11" customFormat="1" ht="15.05" customHeight="1" x14ac:dyDescent="0.3">
      <c r="B9" s="15" t="s">
        <v>3</v>
      </c>
    </row>
    <row r="10" spans="2:11" s="44" customFormat="1" x14ac:dyDescent="0.3">
      <c r="B10" s="133" t="s">
        <v>74</v>
      </c>
      <c r="C10" s="133"/>
      <c r="D10" s="133"/>
      <c r="E10" s="133"/>
      <c r="F10" s="133"/>
      <c r="G10" s="133"/>
    </row>
    <row r="11" spans="2:11" s="44" customFormat="1" ht="15.05" customHeight="1" x14ac:dyDescent="0.3">
      <c r="B11" s="133" t="s">
        <v>75</v>
      </c>
      <c r="C11" s="133"/>
      <c r="D11" s="133"/>
      <c r="E11" s="133"/>
      <c r="F11" s="133"/>
      <c r="G11" s="133"/>
    </row>
    <row r="12" spans="2:11" s="44" customFormat="1" x14ac:dyDescent="0.3">
      <c r="B12" s="133" t="s">
        <v>76</v>
      </c>
      <c r="C12" s="133"/>
      <c r="D12" s="133"/>
      <c r="E12" s="133"/>
      <c r="F12" s="133"/>
      <c r="G12" s="133"/>
    </row>
    <row r="13" spans="2:11" customFormat="1" ht="10.5" customHeight="1" x14ac:dyDescent="0.3">
      <c r="B13" s="16"/>
    </row>
    <row r="14" spans="2:11" customFormat="1" ht="20.95" customHeight="1" x14ac:dyDescent="0.3">
      <c r="B14" s="123" t="s">
        <v>6</v>
      </c>
      <c r="C14" s="102"/>
      <c r="D14" s="102"/>
      <c r="E14" s="102"/>
      <c r="F14" s="102"/>
      <c r="G14" s="102"/>
      <c r="H14" s="102"/>
      <c r="I14" s="102"/>
      <c r="J14" s="102"/>
      <c r="K14" s="124"/>
    </row>
    <row r="15" spans="2:11" customFormat="1" ht="3.8" customHeight="1" x14ac:dyDescent="0.3">
      <c r="B15" s="17"/>
    </row>
    <row r="16" spans="2:11" customFormat="1" ht="17.2" customHeight="1" x14ac:dyDescent="0.3">
      <c r="B16" s="18" t="s">
        <v>7</v>
      </c>
      <c r="C16" s="121"/>
      <c r="D16" s="122"/>
      <c r="E16" s="36"/>
      <c r="F16" s="45"/>
      <c r="G16" s="46"/>
      <c r="H16" s="46"/>
      <c r="I16" s="46"/>
      <c r="J16" s="35"/>
      <c r="K16" s="35"/>
    </row>
    <row r="17" spans="2:11" customFormat="1" ht="17.2" customHeight="1" x14ac:dyDescent="0.3">
      <c r="B17" s="18" t="s">
        <v>8</v>
      </c>
      <c r="C17" s="121"/>
      <c r="D17" s="122"/>
      <c r="E17" s="36"/>
      <c r="F17" s="45"/>
      <c r="G17" s="36"/>
      <c r="H17" s="45"/>
      <c r="I17" s="45"/>
      <c r="J17" s="35"/>
      <c r="K17" s="35"/>
    </row>
    <row r="18" spans="2:11" customFormat="1" ht="17.2" customHeight="1" x14ac:dyDescent="0.3">
      <c r="B18" s="18" t="s">
        <v>10</v>
      </c>
      <c r="C18" s="121"/>
      <c r="D18" s="122"/>
      <c r="E18" s="36"/>
      <c r="F18" s="45"/>
      <c r="G18" s="36"/>
      <c r="H18" s="45"/>
      <c r="I18" s="45"/>
      <c r="J18" s="35"/>
      <c r="K18" s="35"/>
    </row>
    <row r="19" spans="2:11" customFormat="1" ht="17.2" customHeight="1" x14ac:dyDescent="0.3">
      <c r="B19" s="18" t="s">
        <v>12</v>
      </c>
      <c r="C19" s="134"/>
      <c r="D19" s="135"/>
      <c r="E19" s="36"/>
      <c r="F19" s="45"/>
      <c r="G19" s="36"/>
      <c r="H19" s="45"/>
      <c r="I19" s="45"/>
      <c r="J19" s="35"/>
      <c r="K19" s="35"/>
    </row>
    <row r="20" spans="2:11" customFormat="1" ht="17.2" customHeight="1" x14ac:dyDescent="0.3">
      <c r="B20" s="18" t="s">
        <v>14</v>
      </c>
      <c r="C20" s="131"/>
      <c r="D20" s="132"/>
      <c r="E20" s="36"/>
      <c r="F20" s="45"/>
      <c r="G20" s="36"/>
      <c r="H20" s="45"/>
      <c r="I20" s="45"/>
      <c r="J20" s="35"/>
      <c r="K20" s="35"/>
    </row>
    <row r="21" spans="2:11" customFormat="1" ht="10.5" customHeight="1" x14ac:dyDescent="0.3">
      <c r="B21" s="47"/>
    </row>
    <row r="22" spans="2:11" x14ac:dyDescent="0.3">
      <c r="B22" s="48" t="s">
        <v>71</v>
      </c>
    </row>
    <row r="23" spans="2:11" x14ac:dyDescent="0.3">
      <c r="B23" s="18" t="s">
        <v>9</v>
      </c>
      <c r="C23" s="121"/>
      <c r="D23" s="122"/>
      <c r="E23" s="45"/>
      <c r="F23" s="45"/>
      <c r="G23" s="45"/>
      <c r="H23" s="45"/>
      <c r="I23" s="45"/>
      <c r="J23" s="51"/>
      <c r="K23" s="51"/>
    </row>
    <row r="24" spans="2:11" x14ac:dyDescent="0.3">
      <c r="B24" s="18" t="s">
        <v>11</v>
      </c>
      <c r="C24" s="121"/>
      <c r="D24" s="122"/>
      <c r="E24" s="45"/>
      <c r="F24" s="45"/>
      <c r="G24" s="45"/>
      <c r="H24" s="45"/>
      <c r="I24" s="45"/>
      <c r="J24" s="51"/>
      <c r="K24" s="51"/>
    </row>
    <row r="25" spans="2:11" x14ac:dyDescent="0.3">
      <c r="B25" s="18" t="s">
        <v>13</v>
      </c>
      <c r="C25" s="121"/>
      <c r="D25" s="122"/>
      <c r="E25" s="45"/>
      <c r="F25" s="45"/>
      <c r="G25" s="45"/>
      <c r="H25" s="45"/>
      <c r="I25" s="45"/>
      <c r="J25" s="51"/>
      <c r="K25" s="51"/>
    </row>
    <row r="26" spans="2:11" x14ac:dyDescent="0.3">
      <c r="B26" s="18" t="s">
        <v>77</v>
      </c>
      <c r="C26" s="121"/>
      <c r="D26" s="122"/>
      <c r="E26" s="45"/>
      <c r="F26" s="45"/>
      <c r="G26" s="45"/>
      <c r="H26" s="45"/>
      <c r="I26" s="45"/>
      <c r="J26" s="51"/>
      <c r="K26" s="51"/>
    </row>
    <row r="27" spans="2:11" ht="10.5" customHeight="1" x14ac:dyDescent="0.3"/>
    <row r="28" spans="2:11" customFormat="1" ht="20.95" customHeight="1" x14ac:dyDescent="0.3">
      <c r="B28" s="123" t="s">
        <v>111</v>
      </c>
      <c r="C28" s="102"/>
      <c r="D28" s="102"/>
      <c r="E28" s="102"/>
      <c r="F28" s="102"/>
      <c r="G28" s="102"/>
      <c r="H28" s="102"/>
      <c r="I28" s="102"/>
      <c r="J28" s="102"/>
      <c r="K28" s="124"/>
    </row>
    <row r="29" spans="2:11" s="56" customFormat="1" ht="98.2" customHeight="1" x14ac:dyDescent="0.3">
      <c r="B29" s="52" t="s">
        <v>25</v>
      </c>
      <c r="C29" s="53" t="s">
        <v>26</v>
      </c>
      <c r="D29" s="53" t="s">
        <v>27</v>
      </c>
      <c r="E29" s="54" t="s">
        <v>30</v>
      </c>
      <c r="F29" s="54" t="s">
        <v>28</v>
      </c>
      <c r="G29" s="55" t="s">
        <v>79</v>
      </c>
    </row>
    <row r="30" spans="2:11" s="58" customFormat="1" ht="15.05" customHeight="1" x14ac:dyDescent="0.2">
      <c r="B30" s="84" t="s">
        <v>50</v>
      </c>
      <c r="C30" s="84" t="s">
        <v>60</v>
      </c>
      <c r="D30" s="84" t="s">
        <v>63</v>
      </c>
      <c r="E30" s="93"/>
      <c r="F30" s="85">
        <v>14</v>
      </c>
      <c r="G30" s="57">
        <f t="shared" ref="G30:G49" si="0">(F30/$F$50)*E30</f>
        <v>0</v>
      </c>
    </row>
    <row r="31" spans="2:11" s="58" customFormat="1" ht="15.05" customHeight="1" x14ac:dyDescent="0.2">
      <c r="B31" s="84" t="s">
        <v>50</v>
      </c>
      <c r="C31" s="84" t="s">
        <v>60</v>
      </c>
      <c r="D31" s="84" t="s">
        <v>97</v>
      </c>
      <c r="E31" s="94"/>
      <c r="F31" s="85">
        <v>21</v>
      </c>
      <c r="G31" s="62">
        <f t="shared" si="0"/>
        <v>0</v>
      </c>
    </row>
    <row r="32" spans="2:11" s="58" customFormat="1" ht="15.05" customHeight="1" x14ac:dyDescent="0.2">
      <c r="B32" s="84" t="s">
        <v>50</v>
      </c>
      <c r="C32" s="84" t="s">
        <v>60</v>
      </c>
      <c r="D32" s="84" t="s">
        <v>98</v>
      </c>
      <c r="E32" s="94"/>
      <c r="F32" s="85">
        <v>5</v>
      </c>
      <c r="G32" s="62">
        <f t="shared" si="0"/>
        <v>0</v>
      </c>
    </row>
    <row r="33" spans="2:7" s="58" customFormat="1" ht="15.05" customHeight="1" x14ac:dyDescent="0.2">
      <c r="B33" s="84" t="s">
        <v>50</v>
      </c>
      <c r="C33" s="84" t="s">
        <v>60</v>
      </c>
      <c r="D33" s="84" t="s">
        <v>99</v>
      </c>
      <c r="E33" s="94"/>
      <c r="F33" s="85">
        <v>1</v>
      </c>
      <c r="G33" s="62">
        <f t="shared" si="0"/>
        <v>0</v>
      </c>
    </row>
    <row r="34" spans="2:7" s="58" customFormat="1" ht="15.05" customHeight="1" x14ac:dyDescent="0.2">
      <c r="B34" s="84" t="s">
        <v>50</v>
      </c>
      <c r="C34" s="84" t="s">
        <v>60</v>
      </c>
      <c r="D34" s="84" t="s">
        <v>100</v>
      </c>
      <c r="E34" s="94"/>
      <c r="F34" s="85">
        <v>1</v>
      </c>
      <c r="G34" s="62">
        <f t="shared" si="0"/>
        <v>0</v>
      </c>
    </row>
    <row r="35" spans="2:7" s="58" customFormat="1" ht="15.05" customHeight="1" x14ac:dyDescent="0.2">
      <c r="B35" s="84" t="s">
        <v>50</v>
      </c>
      <c r="C35" s="84" t="s">
        <v>60</v>
      </c>
      <c r="D35" s="84" t="s">
        <v>101</v>
      </c>
      <c r="E35" s="95"/>
      <c r="F35" s="85">
        <v>1</v>
      </c>
      <c r="G35" s="62">
        <f t="shared" si="0"/>
        <v>0</v>
      </c>
    </row>
    <row r="36" spans="2:7" s="58" customFormat="1" ht="15.05" customHeight="1" x14ac:dyDescent="0.2">
      <c r="B36" s="84" t="s">
        <v>50</v>
      </c>
      <c r="C36" s="84" t="s">
        <v>60</v>
      </c>
      <c r="D36" s="84" t="s">
        <v>102</v>
      </c>
      <c r="E36" s="95"/>
      <c r="F36" s="85">
        <v>6</v>
      </c>
      <c r="G36" s="62">
        <f t="shared" si="0"/>
        <v>0</v>
      </c>
    </row>
    <row r="37" spans="2:7" s="58" customFormat="1" ht="15.05" customHeight="1" x14ac:dyDescent="0.2">
      <c r="B37" s="84" t="s">
        <v>50</v>
      </c>
      <c r="C37" s="84" t="s">
        <v>60</v>
      </c>
      <c r="D37" s="84" t="s">
        <v>103</v>
      </c>
      <c r="E37" s="95"/>
      <c r="F37" s="85">
        <v>6</v>
      </c>
      <c r="G37" s="62">
        <f t="shared" si="0"/>
        <v>0</v>
      </c>
    </row>
    <row r="38" spans="2:7" s="58" customFormat="1" ht="15.05" customHeight="1" x14ac:dyDescent="0.2">
      <c r="B38" s="84" t="s">
        <v>50</v>
      </c>
      <c r="C38" s="84" t="s">
        <v>60</v>
      </c>
      <c r="D38" s="84" t="s">
        <v>104</v>
      </c>
      <c r="E38" s="95"/>
      <c r="F38" s="85">
        <v>2</v>
      </c>
      <c r="G38" s="62">
        <f t="shared" si="0"/>
        <v>0</v>
      </c>
    </row>
    <row r="39" spans="2:7" s="58" customFormat="1" ht="15.05" customHeight="1" x14ac:dyDescent="0.2">
      <c r="B39" s="84" t="s">
        <v>50</v>
      </c>
      <c r="C39" s="84" t="s">
        <v>60</v>
      </c>
      <c r="D39" s="84" t="s">
        <v>105</v>
      </c>
      <c r="E39" s="95"/>
      <c r="F39" s="85">
        <v>2</v>
      </c>
      <c r="G39" s="62">
        <f t="shared" si="0"/>
        <v>0</v>
      </c>
    </row>
    <row r="40" spans="2:7" s="58" customFormat="1" ht="15.05" customHeight="1" x14ac:dyDescent="0.2">
      <c r="B40" s="84" t="s">
        <v>50</v>
      </c>
      <c r="C40" s="84" t="s">
        <v>60</v>
      </c>
      <c r="D40" s="84" t="s">
        <v>106</v>
      </c>
      <c r="E40" s="94"/>
      <c r="F40" s="85">
        <v>4</v>
      </c>
      <c r="G40" s="62">
        <f t="shared" si="0"/>
        <v>0</v>
      </c>
    </row>
    <row r="41" spans="2:7" s="58" customFormat="1" ht="15.05" customHeight="1" x14ac:dyDescent="0.2">
      <c r="B41" s="84" t="s">
        <v>50</v>
      </c>
      <c r="C41" s="84" t="s">
        <v>60</v>
      </c>
      <c r="D41" s="84" t="s">
        <v>107</v>
      </c>
      <c r="E41" s="95"/>
      <c r="F41" s="85">
        <v>2</v>
      </c>
      <c r="G41" s="62">
        <f t="shared" si="0"/>
        <v>0</v>
      </c>
    </row>
    <row r="42" spans="2:7" s="58" customFormat="1" ht="15.05" customHeight="1" x14ac:dyDescent="0.2">
      <c r="B42" s="84" t="s">
        <v>50</v>
      </c>
      <c r="C42" s="84" t="s">
        <v>60</v>
      </c>
      <c r="D42" s="84" t="s">
        <v>108</v>
      </c>
      <c r="E42" s="95"/>
      <c r="F42" s="85">
        <v>3</v>
      </c>
      <c r="G42" s="62">
        <f t="shared" si="0"/>
        <v>0</v>
      </c>
    </row>
    <row r="43" spans="2:7" s="58" customFormat="1" ht="15.05" customHeight="1" x14ac:dyDescent="0.2">
      <c r="B43" s="84" t="s">
        <v>50</v>
      </c>
      <c r="C43" s="84" t="s">
        <v>60</v>
      </c>
      <c r="D43" s="84" t="s">
        <v>109</v>
      </c>
      <c r="E43" s="95"/>
      <c r="F43" s="85">
        <v>9</v>
      </c>
      <c r="G43" s="62">
        <f t="shared" si="0"/>
        <v>0</v>
      </c>
    </row>
    <row r="44" spans="2:7" s="58" customFormat="1" ht="15.05" customHeight="1" x14ac:dyDescent="0.2">
      <c r="B44" s="84" t="s">
        <v>50</v>
      </c>
      <c r="C44" s="84" t="s">
        <v>60</v>
      </c>
      <c r="D44" s="84" t="s">
        <v>110</v>
      </c>
      <c r="E44" s="95"/>
      <c r="F44" s="85">
        <v>1</v>
      </c>
      <c r="G44" s="62">
        <f t="shared" si="0"/>
        <v>0</v>
      </c>
    </row>
    <row r="45" spans="2:7" s="58" customFormat="1" ht="15.05" customHeight="1" x14ac:dyDescent="0.3">
      <c r="B45" s="59"/>
      <c r="C45" s="60"/>
      <c r="D45" s="63"/>
      <c r="E45" s="64"/>
      <c r="F45" s="61"/>
      <c r="G45" s="62">
        <f t="shared" si="0"/>
        <v>0</v>
      </c>
    </row>
    <row r="46" spans="2:7" s="58" customFormat="1" ht="15.05" hidden="1" customHeight="1" x14ac:dyDescent="0.3">
      <c r="B46" s="59"/>
      <c r="C46" s="60"/>
      <c r="D46" s="63"/>
      <c r="E46" s="64"/>
      <c r="F46" s="61"/>
      <c r="G46" s="62">
        <f t="shared" si="0"/>
        <v>0</v>
      </c>
    </row>
    <row r="47" spans="2:7" s="58" customFormat="1" ht="15.05" hidden="1" customHeight="1" x14ac:dyDescent="0.3">
      <c r="B47" s="59"/>
      <c r="C47" s="60"/>
      <c r="D47" s="63"/>
      <c r="E47" s="64"/>
      <c r="F47" s="65"/>
      <c r="G47" s="62">
        <f t="shared" si="0"/>
        <v>0</v>
      </c>
    </row>
    <row r="48" spans="2:7" s="58" customFormat="1" ht="15.05" hidden="1" customHeight="1" x14ac:dyDescent="0.3">
      <c r="B48" s="59"/>
      <c r="C48" s="60"/>
      <c r="D48" s="63"/>
      <c r="E48" s="64"/>
      <c r="F48" s="61"/>
      <c r="G48" s="62">
        <f t="shared" si="0"/>
        <v>0</v>
      </c>
    </row>
    <row r="49" spans="2:11" s="58" customFormat="1" ht="15.05" hidden="1" customHeight="1" x14ac:dyDescent="0.3">
      <c r="B49" s="59"/>
      <c r="C49" s="60"/>
      <c r="D49" s="63"/>
      <c r="E49" s="64"/>
      <c r="F49" s="61"/>
      <c r="G49" s="62">
        <f t="shared" si="0"/>
        <v>0</v>
      </c>
    </row>
    <row r="50" spans="2:11" s="69" customFormat="1" x14ac:dyDescent="0.3">
      <c r="B50" s="66"/>
      <c r="C50" s="66"/>
      <c r="D50" s="66"/>
      <c r="E50" s="66"/>
      <c r="F50" s="67">
        <f>SUM(F30:F49)</f>
        <v>78</v>
      </c>
      <c r="G50" s="68">
        <f>SUM(G30:G49)</f>
        <v>0</v>
      </c>
    </row>
    <row r="51" spans="2:11" x14ac:dyDescent="0.3">
      <c r="F51" s="66"/>
      <c r="G51" s="66"/>
      <c r="H51" s="50"/>
      <c r="I51" s="50"/>
    </row>
    <row r="52" spans="2:11" x14ac:dyDescent="0.3">
      <c r="B52" s="70" t="s">
        <v>80</v>
      </c>
    </row>
    <row r="53" spans="2:11" x14ac:dyDescent="0.3">
      <c r="F53" s="66"/>
      <c r="G53" s="66"/>
      <c r="H53" s="50"/>
      <c r="I53" s="50"/>
    </row>
    <row r="54" spans="2:11" customFormat="1" ht="20.95" customHeight="1" x14ac:dyDescent="0.3">
      <c r="B54" s="123" t="s">
        <v>16</v>
      </c>
      <c r="C54" s="102"/>
      <c r="D54" s="102"/>
      <c r="E54" s="102"/>
      <c r="F54" s="102"/>
      <c r="G54" s="102"/>
      <c r="H54" s="102"/>
      <c r="I54" s="102"/>
      <c r="J54" s="102"/>
      <c r="K54" s="124"/>
    </row>
    <row r="55" spans="2:11" ht="30.8" customHeight="1" x14ac:dyDescent="0.3">
      <c r="B55" s="125" t="s">
        <v>81</v>
      </c>
      <c r="C55" s="126"/>
      <c r="D55" s="126"/>
      <c r="E55" s="126"/>
      <c r="F55" s="126"/>
      <c r="G55" s="126"/>
      <c r="H55" s="126"/>
      <c r="I55" s="126"/>
      <c r="J55" s="126"/>
      <c r="K55" s="127"/>
    </row>
    <row r="56" spans="2:11" ht="36" customHeight="1" x14ac:dyDescent="0.3">
      <c r="B56" s="71" t="s">
        <v>82</v>
      </c>
      <c r="C56" s="72" t="s">
        <v>83</v>
      </c>
      <c r="D56" s="72"/>
      <c r="E56" s="72"/>
      <c r="F56" s="72"/>
      <c r="G56" s="72"/>
      <c r="H56" s="73" t="s">
        <v>79</v>
      </c>
      <c r="I56" s="73" t="s">
        <v>84</v>
      </c>
      <c r="J56" s="73" t="s">
        <v>85</v>
      </c>
      <c r="K56" s="74" t="s">
        <v>86</v>
      </c>
    </row>
    <row r="57" spans="2:11" ht="45.85" customHeight="1" x14ac:dyDescent="0.3">
      <c r="B57" s="75">
        <v>144</v>
      </c>
      <c r="C57" s="128"/>
      <c r="D57" s="129"/>
      <c r="E57" s="129"/>
      <c r="F57" s="129"/>
      <c r="G57" s="130"/>
      <c r="H57" s="76">
        <f>G50</f>
        <v>0</v>
      </c>
      <c r="I57" s="77">
        <f>B57*(C57+D57+E57+F57+G57)</f>
        <v>0</v>
      </c>
      <c r="J57" s="77">
        <f>IF(C57&gt;0,H57*I57,0)</f>
        <v>0</v>
      </c>
      <c r="K57" s="77">
        <f>I57-J57</f>
        <v>0</v>
      </c>
    </row>
  </sheetData>
  <mergeCells count="20">
    <mergeCell ref="B2:K2"/>
    <mergeCell ref="B10:G10"/>
    <mergeCell ref="B11:G11"/>
    <mergeCell ref="C19:D19"/>
    <mergeCell ref="C23:D23"/>
    <mergeCell ref="C24:D24"/>
    <mergeCell ref="C25:D25"/>
    <mergeCell ref="B3:K3"/>
    <mergeCell ref="B8:K8"/>
    <mergeCell ref="B14:K14"/>
    <mergeCell ref="C20:D20"/>
    <mergeCell ref="B12:G12"/>
    <mergeCell ref="C16:D16"/>
    <mergeCell ref="C17:D17"/>
    <mergeCell ref="C18:D18"/>
    <mergeCell ref="C26:D26"/>
    <mergeCell ref="B28:K28"/>
    <mergeCell ref="B54:K54"/>
    <mergeCell ref="B55:K55"/>
    <mergeCell ref="C57:G5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D88E8-C144-433C-ABBC-9A900E9B1991}">
  <dimension ref="B1:J57"/>
  <sheetViews>
    <sheetView workbookViewId="0">
      <selection activeCell="E23" sqref="E23"/>
    </sheetView>
  </sheetViews>
  <sheetFormatPr defaultColWidth="8.88671875" defaultRowHeight="15.05" x14ac:dyDescent="0.3"/>
  <cols>
    <col min="1" max="1" width="1.33203125" style="50" customWidth="1"/>
    <col min="2" max="9" width="19.88671875" style="49" customWidth="1"/>
    <col min="10" max="10" width="19.88671875" style="50" customWidth="1"/>
    <col min="11" max="16384" width="8.88671875" style="50"/>
  </cols>
  <sheetData>
    <row r="1" spans="2:10" ht="6.05" customHeight="1" x14ac:dyDescent="0.3"/>
    <row r="2" spans="2:10" s="41" customFormat="1" ht="20.95" x14ac:dyDescent="0.3">
      <c r="B2" s="99" t="s">
        <v>87</v>
      </c>
      <c r="C2" s="99"/>
      <c r="D2" s="99"/>
      <c r="E2" s="99"/>
      <c r="F2" s="99"/>
      <c r="G2" s="99"/>
      <c r="H2" s="99"/>
      <c r="I2" s="99"/>
      <c r="J2" s="99"/>
    </row>
    <row r="3" spans="2:10" customFormat="1" ht="29.95" customHeight="1" x14ac:dyDescent="0.3">
      <c r="B3" s="101" t="s">
        <v>88</v>
      </c>
      <c r="C3" s="101"/>
      <c r="D3" s="101"/>
      <c r="E3" s="101"/>
      <c r="F3" s="101"/>
      <c r="G3" s="101"/>
      <c r="H3" s="101"/>
      <c r="I3" s="101"/>
      <c r="J3" s="101"/>
    </row>
    <row r="4" spans="2:10" customFormat="1" ht="24.05" customHeight="1" x14ac:dyDescent="0.3">
      <c r="B4" s="11" t="s">
        <v>0</v>
      </c>
      <c r="C4" s="86" t="s">
        <v>47</v>
      </c>
      <c r="D4" s="12"/>
      <c r="E4" s="34"/>
      <c r="F4" s="35"/>
      <c r="G4" s="35"/>
      <c r="H4" s="35"/>
      <c r="I4" s="35"/>
      <c r="J4" s="35"/>
    </row>
    <row r="5" spans="2:10" customFormat="1" ht="17.2" customHeight="1" x14ac:dyDescent="0.3">
      <c r="B5" s="11" t="s">
        <v>1</v>
      </c>
      <c r="C5" s="92">
        <v>140044</v>
      </c>
      <c r="D5" s="14"/>
      <c r="E5" s="35"/>
      <c r="F5" s="35"/>
      <c r="G5" s="35"/>
      <c r="H5" s="35"/>
      <c r="I5" s="35"/>
      <c r="J5" s="35"/>
    </row>
    <row r="6" spans="2:10" customFormat="1" ht="17.2" customHeight="1" x14ac:dyDescent="0.3">
      <c r="B6" s="11" t="s">
        <v>18</v>
      </c>
      <c r="C6" s="92">
        <v>270000201</v>
      </c>
      <c r="D6" s="14"/>
      <c r="E6" s="35"/>
      <c r="F6" s="35"/>
      <c r="G6" s="35"/>
      <c r="H6" s="35"/>
      <c r="I6" s="35"/>
      <c r="J6" s="35"/>
    </row>
    <row r="7" spans="2:10" customFormat="1" ht="10.5" customHeight="1" x14ac:dyDescent="0.3"/>
    <row r="8" spans="2:10" customFormat="1" ht="20.95" customHeight="1" x14ac:dyDescent="0.3">
      <c r="B8" s="123" t="s">
        <v>2</v>
      </c>
      <c r="C8" s="102"/>
      <c r="D8" s="102"/>
      <c r="E8" s="102"/>
      <c r="F8" s="102"/>
      <c r="G8" s="102"/>
      <c r="H8" s="102"/>
      <c r="I8" s="102"/>
      <c r="J8" s="124"/>
    </row>
    <row r="9" spans="2:10" customFormat="1" ht="15.05" customHeight="1" x14ac:dyDescent="0.3">
      <c r="B9" s="15" t="s">
        <v>3</v>
      </c>
    </row>
    <row r="10" spans="2:10" s="44" customFormat="1" x14ac:dyDescent="0.3">
      <c r="B10" s="133" t="s">
        <v>74</v>
      </c>
      <c r="C10" s="133"/>
      <c r="D10" s="133"/>
      <c r="E10" s="133"/>
      <c r="F10" s="133"/>
      <c r="G10" s="133"/>
    </row>
    <row r="11" spans="2:10" s="44" customFormat="1" ht="15.05" customHeight="1" x14ac:dyDescent="0.3">
      <c r="B11" s="133" t="s">
        <v>75</v>
      </c>
      <c r="C11" s="133"/>
      <c r="D11" s="133"/>
      <c r="E11" s="133"/>
      <c r="F11" s="133"/>
      <c r="G11" s="133"/>
    </row>
    <row r="12" spans="2:10" s="44" customFormat="1" ht="29.95" customHeight="1" x14ac:dyDescent="0.3">
      <c r="B12" s="133" t="s">
        <v>76</v>
      </c>
      <c r="C12" s="133"/>
      <c r="D12" s="133"/>
      <c r="E12" s="133"/>
      <c r="F12" s="133"/>
      <c r="G12" s="133"/>
    </row>
    <row r="13" spans="2:10" customFormat="1" ht="10.5" customHeight="1" x14ac:dyDescent="0.3">
      <c r="B13" s="16"/>
    </row>
    <row r="14" spans="2:10" customFormat="1" ht="20.95" customHeight="1" x14ac:dyDescent="0.3">
      <c r="B14" s="123" t="s">
        <v>6</v>
      </c>
      <c r="C14" s="102"/>
      <c r="D14" s="102"/>
      <c r="E14" s="102"/>
      <c r="F14" s="102"/>
      <c r="G14" s="102"/>
      <c r="H14" s="102"/>
      <c r="I14" s="102"/>
      <c r="J14" s="124"/>
    </row>
    <row r="15" spans="2:10" customFormat="1" ht="3.8" customHeight="1" x14ac:dyDescent="0.3">
      <c r="B15" s="17"/>
    </row>
    <row r="16" spans="2:10" customFormat="1" ht="17.2" customHeight="1" x14ac:dyDescent="0.3">
      <c r="B16" s="18" t="s">
        <v>7</v>
      </c>
      <c r="C16" s="121"/>
      <c r="D16" s="122"/>
      <c r="E16" s="36"/>
      <c r="F16" s="45"/>
      <c r="G16" s="46"/>
      <c r="H16" s="46"/>
      <c r="I16" s="46"/>
      <c r="J16" s="35"/>
    </row>
    <row r="17" spans="2:10" customFormat="1" ht="17.2" customHeight="1" x14ac:dyDescent="0.3">
      <c r="B17" s="18" t="s">
        <v>8</v>
      </c>
      <c r="C17" s="121"/>
      <c r="D17" s="122"/>
      <c r="E17" s="36"/>
      <c r="F17" s="45"/>
      <c r="G17" s="36"/>
      <c r="H17" s="45"/>
      <c r="I17" s="45"/>
      <c r="J17" s="35"/>
    </row>
    <row r="18" spans="2:10" customFormat="1" ht="17.2" customHeight="1" x14ac:dyDescent="0.3">
      <c r="B18" s="18" t="s">
        <v>10</v>
      </c>
      <c r="C18" s="121"/>
      <c r="D18" s="122"/>
      <c r="E18" s="36"/>
      <c r="F18" s="45"/>
      <c r="G18" s="36"/>
      <c r="H18" s="45"/>
      <c r="I18" s="45"/>
      <c r="J18" s="35"/>
    </row>
    <row r="19" spans="2:10" customFormat="1" ht="17.2" customHeight="1" x14ac:dyDescent="0.3">
      <c r="B19" s="18" t="s">
        <v>12</v>
      </c>
      <c r="C19" s="134"/>
      <c r="D19" s="135"/>
      <c r="E19" s="36"/>
      <c r="F19" s="45"/>
      <c r="G19" s="36"/>
      <c r="H19" s="45"/>
      <c r="I19" s="45"/>
      <c r="J19" s="35"/>
    </row>
    <row r="20" spans="2:10" customFormat="1" ht="17.2" customHeight="1" x14ac:dyDescent="0.3">
      <c r="B20" s="18" t="s">
        <v>14</v>
      </c>
      <c r="C20" s="131"/>
      <c r="D20" s="132"/>
      <c r="E20" s="36"/>
      <c r="F20" s="45"/>
      <c r="G20" s="36"/>
      <c r="H20" s="45"/>
      <c r="I20" s="45"/>
      <c r="J20" s="35"/>
    </row>
    <row r="21" spans="2:10" customFormat="1" ht="10.5" customHeight="1" x14ac:dyDescent="0.3">
      <c r="B21" s="47"/>
    </row>
    <row r="22" spans="2:10" x14ac:dyDescent="0.3">
      <c r="B22" s="48" t="s">
        <v>96</v>
      </c>
    </row>
    <row r="23" spans="2:10" x14ac:dyDescent="0.3">
      <c r="B23" s="18" t="s">
        <v>9</v>
      </c>
      <c r="C23" s="121"/>
      <c r="D23" s="122"/>
      <c r="E23" s="45"/>
      <c r="F23" s="45"/>
      <c r="G23" s="45"/>
      <c r="H23" s="45"/>
      <c r="I23" s="45"/>
      <c r="J23" s="51"/>
    </row>
    <row r="24" spans="2:10" x14ac:dyDescent="0.3">
      <c r="B24" s="18" t="s">
        <v>11</v>
      </c>
      <c r="C24" s="121"/>
      <c r="D24" s="122"/>
      <c r="E24" s="45"/>
      <c r="F24" s="45"/>
      <c r="G24" s="45"/>
      <c r="H24" s="45"/>
      <c r="I24" s="45"/>
      <c r="J24" s="51"/>
    </row>
    <row r="25" spans="2:10" x14ac:dyDescent="0.3">
      <c r="B25" s="18" t="s">
        <v>13</v>
      </c>
      <c r="C25" s="121"/>
      <c r="D25" s="122"/>
      <c r="E25" s="45"/>
      <c r="F25" s="45"/>
      <c r="G25" s="45"/>
      <c r="H25" s="45"/>
      <c r="I25" s="45"/>
      <c r="J25" s="51"/>
    </row>
    <row r="26" spans="2:10" x14ac:dyDescent="0.3">
      <c r="B26" s="18" t="s">
        <v>77</v>
      </c>
      <c r="C26" s="121"/>
      <c r="D26" s="122"/>
      <c r="E26" s="45"/>
      <c r="F26" s="45"/>
      <c r="G26" s="45"/>
      <c r="H26" s="45"/>
      <c r="I26" s="45"/>
      <c r="J26" s="51"/>
    </row>
    <row r="27" spans="2:10" ht="10.5" customHeight="1" x14ac:dyDescent="0.3"/>
    <row r="28" spans="2:10" customFormat="1" ht="20.95" customHeight="1" x14ac:dyDescent="0.3">
      <c r="B28" s="123" t="s">
        <v>78</v>
      </c>
      <c r="C28" s="102"/>
      <c r="D28" s="102"/>
      <c r="E28" s="102"/>
      <c r="F28" s="102"/>
      <c r="G28" s="102"/>
      <c r="H28" s="102"/>
      <c r="I28" s="102"/>
      <c r="J28" s="124"/>
    </row>
    <row r="29" spans="2:10" s="56" customFormat="1" ht="98.2" customHeight="1" x14ac:dyDescent="0.3">
      <c r="B29" s="78" t="s">
        <v>25</v>
      </c>
      <c r="C29" s="78" t="s">
        <v>26</v>
      </c>
      <c r="D29" s="78" t="s">
        <v>27</v>
      </c>
      <c r="E29" s="79" t="s">
        <v>30</v>
      </c>
      <c r="F29" s="79" t="s">
        <v>28</v>
      </c>
      <c r="G29" s="79" t="s">
        <v>89</v>
      </c>
    </row>
    <row r="30" spans="2:10" s="51" customFormat="1" x14ac:dyDescent="0.3">
      <c r="B30" s="89" t="s">
        <v>50</v>
      </c>
      <c r="C30" s="89" t="s">
        <v>60</v>
      </c>
      <c r="D30" s="89" t="s">
        <v>112</v>
      </c>
      <c r="E30" s="93"/>
      <c r="F30" s="90">
        <v>9</v>
      </c>
      <c r="G30" s="57">
        <f t="shared" ref="G30:G49" si="0">(F30/$F$50)*E30</f>
        <v>0</v>
      </c>
      <c r="H30" s="58"/>
      <c r="I30" s="58"/>
      <c r="J30" s="58"/>
    </row>
    <row r="31" spans="2:10" s="51" customFormat="1" x14ac:dyDescent="0.3">
      <c r="B31" s="89" t="s">
        <v>50</v>
      </c>
      <c r="C31" s="89" t="s">
        <v>60</v>
      </c>
      <c r="D31" s="89" t="s">
        <v>97</v>
      </c>
      <c r="E31" s="94"/>
      <c r="F31" s="90">
        <v>12</v>
      </c>
      <c r="G31" s="62">
        <f t="shared" si="0"/>
        <v>0</v>
      </c>
      <c r="H31" s="58"/>
      <c r="I31" s="58"/>
      <c r="J31" s="58"/>
    </row>
    <row r="32" spans="2:10" s="51" customFormat="1" x14ac:dyDescent="0.3">
      <c r="B32" s="89" t="s">
        <v>50</v>
      </c>
      <c r="C32" s="89" t="s">
        <v>60</v>
      </c>
      <c r="D32" s="89" t="s">
        <v>104</v>
      </c>
      <c r="E32" s="94"/>
      <c r="F32" s="90">
        <v>1</v>
      </c>
      <c r="G32" s="62">
        <f t="shared" si="0"/>
        <v>0</v>
      </c>
      <c r="H32" s="58"/>
      <c r="I32" s="58"/>
      <c r="J32" s="58"/>
    </row>
    <row r="33" spans="2:10" s="51" customFormat="1" x14ac:dyDescent="0.3">
      <c r="B33" s="89" t="s">
        <v>50</v>
      </c>
      <c r="C33" s="89" t="s">
        <v>60</v>
      </c>
      <c r="D33" s="89" t="s">
        <v>63</v>
      </c>
      <c r="E33" s="94"/>
      <c r="F33" s="90">
        <v>5</v>
      </c>
      <c r="G33" s="62">
        <f t="shared" si="0"/>
        <v>0</v>
      </c>
      <c r="H33" s="58"/>
      <c r="I33" s="58"/>
      <c r="J33" s="58"/>
    </row>
    <row r="34" spans="2:10" s="51" customFormat="1" x14ac:dyDescent="0.3">
      <c r="B34" s="89" t="s">
        <v>50</v>
      </c>
      <c r="C34" s="89" t="s">
        <v>60</v>
      </c>
      <c r="D34" s="89" t="s">
        <v>113</v>
      </c>
      <c r="E34" s="94"/>
      <c r="F34" s="90">
        <v>2</v>
      </c>
      <c r="G34" s="62">
        <f t="shared" si="0"/>
        <v>0</v>
      </c>
      <c r="H34" s="58"/>
      <c r="I34" s="58"/>
      <c r="J34" s="58"/>
    </row>
    <row r="35" spans="2:10" x14ac:dyDescent="0.3">
      <c r="B35" s="89" t="s">
        <v>50</v>
      </c>
      <c r="C35" s="89" t="s">
        <v>60</v>
      </c>
      <c r="D35" s="89" t="s">
        <v>114</v>
      </c>
      <c r="E35" s="95"/>
      <c r="F35" s="90">
        <v>1</v>
      </c>
      <c r="G35" s="62">
        <f t="shared" si="0"/>
        <v>0</v>
      </c>
      <c r="H35" s="58"/>
      <c r="I35" s="58"/>
      <c r="J35" s="58"/>
    </row>
    <row r="36" spans="2:10" x14ac:dyDescent="0.3">
      <c r="B36" s="89" t="s">
        <v>50</v>
      </c>
      <c r="C36" s="89" t="s">
        <v>60</v>
      </c>
      <c r="D36" s="89" t="s">
        <v>115</v>
      </c>
      <c r="E36" s="95"/>
      <c r="F36" s="90">
        <v>2</v>
      </c>
      <c r="G36" s="62">
        <f t="shared" si="0"/>
        <v>0</v>
      </c>
      <c r="H36" s="58"/>
      <c r="I36" s="58"/>
      <c r="J36" s="58"/>
    </row>
    <row r="37" spans="2:10" x14ac:dyDescent="0.3">
      <c r="B37" s="89" t="s">
        <v>50</v>
      </c>
      <c r="C37" s="89" t="s">
        <v>60</v>
      </c>
      <c r="D37" s="89" t="s">
        <v>106</v>
      </c>
      <c r="E37" s="95"/>
      <c r="F37" s="90">
        <v>2</v>
      </c>
      <c r="G37" s="62">
        <f t="shared" si="0"/>
        <v>0</v>
      </c>
      <c r="H37" s="58"/>
      <c r="I37" s="58"/>
      <c r="J37" s="58"/>
    </row>
    <row r="38" spans="2:10" x14ac:dyDescent="0.3">
      <c r="B38" s="89" t="s">
        <v>50</v>
      </c>
      <c r="C38" s="89" t="s">
        <v>60</v>
      </c>
      <c r="D38" s="89" t="s">
        <v>116</v>
      </c>
      <c r="E38" s="95"/>
      <c r="F38" s="90">
        <v>2</v>
      </c>
      <c r="G38" s="62">
        <f t="shared" si="0"/>
        <v>0</v>
      </c>
      <c r="H38" s="58"/>
      <c r="I38" s="58"/>
      <c r="J38" s="58"/>
    </row>
    <row r="39" spans="2:10" x14ac:dyDescent="0.3">
      <c r="B39" s="89" t="s">
        <v>50</v>
      </c>
      <c r="C39" s="89" t="s">
        <v>60</v>
      </c>
      <c r="D39" s="89" t="s">
        <v>117</v>
      </c>
      <c r="E39" s="95"/>
      <c r="F39" s="90">
        <v>2</v>
      </c>
      <c r="G39" s="62">
        <f t="shared" si="0"/>
        <v>0</v>
      </c>
      <c r="H39" s="58"/>
      <c r="I39" s="58"/>
      <c r="J39" s="58"/>
    </row>
    <row r="40" spans="2:10" x14ac:dyDescent="0.3">
      <c r="B40" s="89" t="s">
        <v>118</v>
      </c>
      <c r="C40" s="89" t="s">
        <v>60</v>
      </c>
      <c r="D40" s="89" t="s">
        <v>119</v>
      </c>
      <c r="E40" s="94"/>
      <c r="F40" s="90">
        <v>2</v>
      </c>
      <c r="G40" s="62">
        <f t="shared" si="0"/>
        <v>0</v>
      </c>
      <c r="H40" s="58"/>
      <c r="I40" s="58"/>
      <c r="J40" s="58"/>
    </row>
    <row r="41" spans="2:10" x14ac:dyDescent="0.3">
      <c r="B41" s="89" t="s">
        <v>118</v>
      </c>
      <c r="C41" s="89" t="s">
        <v>60</v>
      </c>
      <c r="D41" s="89" t="s">
        <v>120</v>
      </c>
      <c r="E41" s="95"/>
      <c r="F41" s="90">
        <v>2</v>
      </c>
      <c r="G41" s="62">
        <f t="shared" si="0"/>
        <v>0</v>
      </c>
      <c r="H41" s="58"/>
      <c r="I41" s="58"/>
      <c r="J41" s="58"/>
    </row>
    <row r="42" spans="2:10" x14ac:dyDescent="0.3">
      <c r="B42" s="59"/>
      <c r="C42" s="60"/>
      <c r="D42" s="63"/>
      <c r="E42" s="64"/>
      <c r="F42" s="61"/>
      <c r="G42" s="62">
        <f t="shared" si="0"/>
        <v>0</v>
      </c>
      <c r="H42" s="58"/>
      <c r="I42" s="58"/>
      <c r="J42" s="58"/>
    </row>
    <row r="43" spans="2:10" hidden="1" x14ac:dyDescent="0.3">
      <c r="B43" s="59"/>
      <c r="C43" s="60"/>
      <c r="D43" s="63"/>
      <c r="E43" s="64"/>
      <c r="F43" s="61"/>
      <c r="G43" s="62">
        <f t="shared" si="0"/>
        <v>0</v>
      </c>
      <c r="H43" s="58"/>
      <c r="I43" s="58"/>
      <c r="J43" s="58"/>
    </row>
    <row r="44" spans="2:10" hidden="1" x14ac:dyDescent="0.3">
      <c r="B44" s="59"/>
      <c r="C44" s="60"/>
      <c r="D44" s="63"/>
      <c r="E44" s="64"/>
      <c r="F44" s="61"/>
      <c r="G44" s="62">
        <f t="shared" si="0"/>
        <v>0</v>
      </c>
      <c r="H44" s="58"/>
      <c r="I44" s="58"/>
      <c r="J44" s="58"/>
    </row>
    <row r="45" spans="2:10" hidden="1" x14ac:dyDescent="0.3">
      <c r="B45" s="59"/>
      <c r="C45" s="60"/>
      <c r="D45" s="63"/>
      <c r="E45" s="64"/>
      <c r="F45" s="61"/>
      <c r="G45" s="62">
        <f t="shared" si="0"/>
        <v>0</v>
      </c>
      <c r="H45" s="58"/>
      <c r="I45" s="58"/>
      <c r="J45" s="58"/>
    </row>
    <row r="46" spans="2:10" hidden="1" x14ac:dyDescent="0.3">
      <c r="B46" s="59"/>
      <c r="C46" s="60"/>
      <c r="D46" s="63"/>
      <c r="E46" s="64"/>
      <c r="F46" s="61"/>
      <c r="G46" s="62">
        <f t="shared" si="0"/>
        <v>0</v>
      </c>
      <c r="H46" s="58"/>
      <c r="I46" s="58"/>
      <c r="J46" s="58"/>
    </row>
    <row r="47" spans="2:10" hidden="1" x14ac:dyDescent="0.3">
      <c r="B47" s="59"/>
      <c r="C47" s="60"/>
      <c r="D47" s="63"/>
      <c r="E47" s="64"/>
      <c r="F47" s="65"/>
      <c r="G47" s="62">
        <f t="shared" si="0"/>
        <v>0</v>
      </c>
      <c r="H47" s="58"/>
      <c r="I47" s="58"/>
      <c r="J47" s="58"/>
    </row>
    <row r="48" spans="2:10" hidden="1" x14ac:dyDescent="0.3">
      <c r="B48" s="59"/>
      <c r="C48" s="60"/>
      <c r="D48" s="63"/>
      <c r="E48" s="64"/>
      <c r="F48" s="61"/>
      <c r="G48" s="62">
        <f t="shared" si="0"/>
        <v>0</v>
      </c>
      <c r="H48" s="58"/>
      <c r="I48" s="58"/>
      <c r="J48" s="58"/>
    </row>
    <row r="49" spans="2:10" hidden="1" x14ac:dyDescent="0.3">
      <c r="B49" s="59"/>
      <c r="C49" s="60"/>
      <c r="D49" s="63"/>
      <c r="E49" s="64"/>
      <c r="F49" s="61"/>
      <c r="G49" s="62">
        <f t="shared" si="0"/>
        <v>0</v>
      </c>
      <c r="H49" s="58"/>
      <c r="I49" s="58"/>
      <c r="J49" s="58"/>
    </row>
    <row r="50" spans="2:10" hidden="1" x14ac:dyDescent="0.3">
      <c r="B50" s="66"/>
      <c r="C50" s="66"/>
      <c r="D50" s="66"/>
      <c r="E50" s="66"/>
      <c r="F50" s="67">
        <f>SUM(F30:F49)</f>
        <v>42</v>
      </c>
      <c r="G50" s="68">
        <f>SUM(G30:G49)</f>
        <v>0</v>
      </c>
      <c r="H50" s="69"/>
      <c r="I50" s="69"/>
      <c r="J50" s="69"/>
    </row>
    <row r="51" spans="2:10" x14ac:dyDescent="0.3">
      <c r="F51" s="66"/>
      <c r="G51" s="66"/>
      <c r="H51" s="50"/>
      <c r="I51" s="50"/>
    </row>
    <row r="52" spans="2:10" ht="15.05" customHeight="1" x14ac:dyDescent="0.3">
      <c r="C52" s="87" t="s">
        <v>80</v>
      </c>
      <c r="D52" s="81"/>
      <c r="E52" s="81"/>
      <c r="F52" s="81"/>
      <c r="G52" s="81"/>
      <c r="H52" s="81"/>
      <c r="I52" s="81"/>
      <c r="J52" s="81"/>
    </row>
    <row r="53" spans="2:10" x14ac:dyDescent="0.3">
      <c r="F53" s="66"/>
      <c r="G53" s="66"/>
      <c r="H53" s="50"/>
      <c r="I53" s="50"/>
    </row>
    <row r="54" spans="2:10" x14ac:dyDescent="0.3">
      <c r="B54" s="42" t="s">
        <v>16</v>
      </c>
      <c r="C54" s="40"/>
      <c r="D54" s="40"/>
      <c r="E54" s="40"/>
      <c r="F54" s="40"/>
      <c r="G54" s="40"/>
      <c r="H54" s="40"/>
      <c r="I54" s="40"/>
      <c r="J54" s="43"/>
    </row>
    <row r="55" spans="2:10" ht="22.95" customHeight="1" x14ac:dyDescent="0.3">
      <c r="B55" s="88" t="s">
        <v>90</v>
      </c>
      <c r="C55" s="82"/>
      <c r="D55" s="82"/>
      <c r="E55" s="82"/>
      <c r="F55" s="82"/>
      <c r="G55" s="82"/>
      <c r="H55" s="82"/>
      <c r="I55" s="82"/>
      <c r="J55" s="83"/>
    </row>
    <row r="56" spans="2:10" ht="24.9" x14ac:dyDescent="0.3">
      <c r="B56" s="136" t="s">
        <v>91</v>
      </c>
      <c r="C56" s="137"/>
      <c r="D56" s="137"/>
      <c r="E56" s="137"/>
      <c r="F56" s="138"/>
      <c r="G56" s="73" t="s">
        <v>92</v>
      </c>
      <c r="H56" s="73" t="s">
        <v>93</v>
      </c>
      <c r="I56" s="73" t="s">
        <v>94</v>
      </c>
      <c r="J56" s="74" t="s">
        <v>95</v>
      </c>
    </row>
    <row r="57" spans="2:10" ht="36" customHeight="1" x14ac:dyDescent="0.3">
      <c r="B57" s="128"/>
      <c r="C57" s="129"/>
      <c r="D57" s="129"/>
      <c r="E57" s="129"/>
      <c r="F57" s="130"/>
      <c r="G57" s="80">
        <f>IF(G50&lt;1,G50,1)</f>
        <v>0</v>
      </c>
      <c r="H57" s="77" t="str">
        <f>IF(B57&gt;0,B57+C57+D57+E57+F57,"")</f>
        <v/>
      </c>
      <c r="I57" s="77" t="str">
        <f>IF(B57&gt;0,G57*H57,"")</f>
        <v/>
      </c>
      <c r="J57" s="77" t="str">
        <f>IF(B57&gt;0,H57-I57,"")</f>
        <v/>
      </c>
    </row>
  </sheetData>
  <mergeCells count="19">
    <mergeCell ref="C19:D19"/>
    <mergeCell ref="B2:J2"/>
    <mergeCell ref="B3:J3"/>
    <mergeCell ref="B8:J8"/>
    <mergeCell ref="B10:G10"/>
    <mergeCell ref="B11:G11"/>
    <mergeCell ref="B12:G12"/>
    <mergeCell ref="B14:J14"/>
    <mergeCell ref="C16:D16"/>
    <mergeCell ref="C17:D17"/>
    <mergeCell ref="C18:D18"/>
    <mergeCell ref="B56:F56"/>
    <mergeCell ref="B57:F57"/>
    <mergeCell ref="C20:D20"/>
    <mergeCell ref="C23:D23"/>
    <mergeCell ref="C24:D24"/>
    <mergeCell ref="C25:D25"/>
    <mergeCell ref="C26:D26"/>
    <mergeCell ref="B28:J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099EA1-43D8-4204-80B9-1258EAF08074}">
  <ds:schemaRefs>
    <ds:schemaRef ds:uri="http://schemas.microsoft.com/sharepoint/v3"/>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95142d19-fd3b-4b08-9efc-8a16e808819c"/>
    <ds:schemaRef ds:uri="d6c1bc09-1b62-4067-bd7f-5308a3885c24"/>
  </ds:schemaRefs>
</ds:datastoreItem>
</file>

<file path=customXml/itemProps2.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64DC2-9276-4C56-9C85-EF4C3E986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Internal Connections</vt:lpstr>
      <vt:lpstr>BMIC</vt:lpstr>
      <vt:lpstr>MIBS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Hosler</dc:creator>
  <cp:lastModifiedBy>Edward Hosler</cp:lastModifiedBy>
  <cp:lastPrinted>2026-08-26T18:43:33Z</cp:lastPrinted>
  <dcterms:created xsi:type="dcterms:W3CDTF">2026-05-26T18:02:37Z</dcterms:created>
  <dcterms:modified xsi:type="dcterms:W3CDTF">2026-10-01T14:37:24Z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