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centraled.sharepoint.com/sites/E-RateCentral/Shared Documents/E-Rate Clients/Avon Local School District_OH_129402/2027-28/470/C2-470# 270000170 27 Avon C2/Drafts and Working Docs/"/>
    </mc:Choice>
  </mc:AlternateContent>
  <xr:revisionPtr revIDLastSave="0" documentId="13_ncr:1_{6D531EF4-A70C-4D1E-B708-55C7711BEDC7}" xr6:coauthVersionLast="47" xr6:coauthVersionMax="47" xr10:uidLastSave="{00000000-0000-0000-0000-000000000000}"/>
  <bookViews>
    <workbookView xWindow="28680" yWindow="-120" windowWidth="16440" windowHeight="28320" xr2:uid="{396902B6-FAB4-4063-AC98-E0CFF7F72C4C}"/>
  </bookViews>
  <sheets>
    <sheet name="C2_MIBS" sheetId="1" r:id="rId1"/>
  </sheets>
  <definedNames>
    <definedName name="install">#REF!</definedName>
    <definedName name="Should_installation_charges_be_included_in_quote?">#REF!</definedName>
    <definedName name="Type_of_Equipment">#REF!</definedName>
    <definedName name="ven_install">#REF!</definedName>
    <definedName name="Yes_or_no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7" i="1" l="1"/>
  <c r="F45" i="1"/>
  <c r="G40" i="1" l="1"/>
  <c r="G41" i="1"/>
  <c r="G43" i="1"/>
  <c r="G42" i="1"/>
  <c r="G38" i="1"/>
  <c r="G39" i="1"/>
  <c r="G27" i="1"/>
  <c r="G44" i="1"/>
  <c r="G28" i="1"/>
  <c r="G29" i="1"/>
  <c r="G30" i="1"/>
  <c r="G31" i="1"/>
  <c r="G32" i="1"/>
  <c r="G33" i="1"/>
  <c r="G34" i="1"/>
  <c r="G35" i="1"/>
  <c r="G36" i="1"/>
  <c r="G37" i="1"/>
  <c r="G26" i="1"/>
  <c r="G24" i="1"/>
  <c r="G25" i="1"/>
  <c r="G45" i="1" l="1"/>
  <c r="C48" i="1" s="1"/>
  <c r="C49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Melissa L. Zaruba</author>
  </authors>
  <commentList>
    <comment ref="E23" authorId="0" shapeId="0" xr:uid="{9E044D1D-B877-46DB-B8C4-89800B7F762A}">
      <text>
        <r>
          <rPr>
            <sz val="9"/>
            <color indexed="81"/>
            <rFont val="Tahoma"/>
            <family val="2"/>
          </rPr>
          <t>Vendor is to enter the E-rate eligible percentage based on manufacturer guidance for the product quoted.</t>
        </r>
      </text>
    </comment>
  </commentList>
</comments>
</file>

<file path=xl/sharedStrings.xml><?xml version="1.0" encoding="utf-8"?>
<sst xmlns="http://schemas.openxmlformats.org/spreadsheetml/2006/main" count="95" uniqueCount="66">
  <si>
    <t>MANAGED INTERNAL BROADBAND SERVICES (MIBS) PRICING ATTACHMENT</t>
  </si>
  <si>
    <t>Entity Name:</t>
  </si>
  <si>
    <t>E-Rate BEN:</t>
  </si>
  <si>
    <t>Form 470#:</t>
  </si>
  <si>
    <t>PRICING ATTACHMENT RESPONSE INSTRUCTIONS</t>
  </si>
  <si>
    <t>Unless otherwise specified in the Form 470 or filing attachments, the following apply to this solicitation:</t>
  </si>
  <si>
    <t>1) The Pricing Attachment worksheet is required to be completed by all Offerors and included with all proposal submissions in Excel format.</t>
  </si>
  <si>
    <t xml:space="preserve">2) Offerors are only responsible for completing the information in the yellow columns.  </t>
  </si>
  <si>
    <t xml:space="preserve">3) Should there be a discrepancy between the fees listed in this Pricing Attachment and any other proposal response document, the costs offered in this document shall prevail.  </t>
  </si>
  <si>
    <t>OFFEROR INFORMATION</t>
  </si>
  <si>
    <t>Service Provider:</t>
  </si>
  <si>
    <t>SPIN:</t>
  </si>
  <si>
    <t>Contact Name:</t>
  </si>
  <si>
    <t>Contact E-mail:</t>
  </si>
  <si>
    <t>Contact Phone:</t>
  </si>
  <si>
    <t>PRICING SCHEDULE</t>
  </si>
  <si>
    <t>Existing Equipment Requiring MIBS</t>
  </si>
  <si>
    <t>YR 1 - Managed Services Fee</t>
  </si>
  <si>
    <t>YR 2 - Managed Services Fee</t>
  </si>
  <si>
    <t>YR 3 - Managed Services Fee</t>
  </si>
  <si>
    <t>Type of Equipment</t>
  </si>
  <si>
    <t>Make/MFG</t>
  </si>
  <si>
    <t>Model #/SKU</t>
  </si>
  <si>
    <t>Quantity</t>
  </si>
  <si>
    <t>Weighted Eligibility</t>
  </si>
  <si>
    <t>One-year of operation, management, and monitoring of applicant's C2 network equipment listed here. Pricing should be expressed as a one-time charge for 12 months of MIBS services.</t>
  </si>
  <si>
    <t>Total Contract Costs:</t>
  </si>
  <si>
    <t>E-Rate Eligible Costs:</t>
  </si>
  <si>
    <t>E-Rate Ineligible Costs:</t>
  </si>
  <si>
    <t>Equipment makes/models may change over the life of the contract and/or renewal periods, however, the list of current equipment represents the core types of equipment and quantities that are expected to need support.</t>
  </si>
  <si>
    <t>Avon Local School District</t>
  </si>
  <si>
    <t>Switch</t>
  </si>
  <si>
    <t>Cisco</t>
  </si>
  <si>
    <t>WS-C2950G-24-EL</t>
  </si>
  <si>
    <t>HP</t>
  </si>
  <si>
    <t>2530-24G-PoEP</t>
  </si>
  <si>
    <t>2530-48G-PoEP</t>
  </si>
  <si>
    <t>2530-24-PoEP</t>
  </si>
  <si>
    <t>2530-8G-PoEP</t>
  </si>
  <si>
    <t>2520G-24-PoE</t>
  </si>
  <si>
    <t>Firewall</t>
  </si>
  <si>
    <t>Fortinet</t>
  </si>
  <si>
    <t>Fortigate 601E</t>
  </si>
  <si>
    <t>Access Point</t>
  </si>
  <si>
    <t>Aruba</t>
  </si>
  <si>
    <t>R7J50A AP-615 (US) CAMPUS AP</t>
  </si>
  <si>
    <t>R7J28A AP-635 (US) CAMPUS AP</t>
  </si>
  <si>
    <t>UPS</t>
  </si>
  <si>
    <t>Vertiv Liebert</t>
  </si>
  <si>
    <t>GXT5-2000LVRT2UXLN GXT5 UPS</t>
  </si>
  <si>
    <t>GXT5-5000MVRT4UXLN GXT5 UPS</t>
  </si>
  <si>
    <t>AP-615/R7J50A</t>
  </si>
  <si>
    <t>Switches</t>
  </si>
  <si>
    <t>Cisco Systems</t>
  </si>
  <si>
    <t>C9200L-48P-4X-M</t>
  </si>
  <si>
    <t>C9300X-48TX-M</t>
  </si>
  <si>
    <t>Cisco Meraki</t>
  </si>
  <si>
    <t>C9300X-24Y-M</t>
  </si>
  <si>
    <t>Vertiv</t>
  </si>
  <si>
    <t xml:space="preserve">GXT5-2000LVRT2UXL </t>
  </si>
  <si>
    <t>E-Rate Eligible % of the Model (per MFG) or location</t>
  </si>
  <si>
    <t>WS-C2950G-48-EL *</t>
  </si>
  <si>
    <t>*While some locations are ineligible, only MIBS for equipment at eligible locations will be requested for support on the Form 471.</t>
  </si>
  <si>
    <t>R7J50A AP-615 (US) CAMPUS AP *</t>
  </si>
  <si>
    <t>AP-615/R7J50A *</t>
  </si>
  <si>
    <t>C9200L-48P-4X-M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</si>
</sst>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lt;=9999999]###\-####;\(###\)\ ###\-####"/>
    <numFmt numFmtId="165" formatCode="&quot;$&quot;#,##0.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1"/>
      <color theme="0"/>
      <name val="Aptos"/>
      <family val="2"/>
    </font>
    <font>
      <b/>
      <sz val="11"/>
      <color theme="1"/>
      <name val="Aptos"/>
      <family val="2"/>
    </font>
    <font>
      <sz val="11"/>
      <color theme="0"/>
      <name val="Aptos"/>
      <family val="2"/>
    </font>
    <font>
      <sz val="11"/>
      <color theme="1"/>
      <name val="Calibri"/>
      <family val="2"/>
      <scheme val="minor"/>
    </font>
    <font>
      <sz val="16"/>
      <color theme="1"/>
      <name val="Aptos"/>
      <family val="2"/>
    </font>
    <font>
      <b/>
      <sz val="16"/>
      <color theme="0"/>
      <name val="Aptos"/>
      <family val="2"/>
    </font>
    <font>
      <sz val="16"/>
      <color theme="0"/>
      <name val="Aptos"/>
      <family val="2"/>
    </font>
    <font>
      <b/>
      <sz val="11"/>
      <name val="Aptos"/>
      <family val="2"/>
    </font>
    <font>
      <sz val="12"/>
      <color theme="1"/>
      <name val="Aptos"/>
      <family val="2"/>
    </font>
    <font>
      <b/>
      <sz val="12"/>
      <name val="Aptos"/>
      <family val="2"/>
    </font>
    <font>
      <b/>
      <sz val="20"/>
      <color theme="1"/>
      <name val="Aptos"/>
      <family val="2"/>
    </font>
    <font>
      <b/>
      <u/>
      <sz val="13"/>
      <name val="Aptos"/>
      <family val="2"/>
    </font>
    <font>
      <b/>
      <u/>
      <sz val="11"/>
      <name val="Aptos"/>
      <family val="2"/>
    </font>
    <font>
      <sz val="11"/>
      <name val="Aptos"/>
      <family val="2"/>
    </font>
    <font>
      <b/>
      <u/>
      <sz val="13"/>
      <color theme="1"/>
      <name val="Aptos"/>
      <family val="2"/>
    </font>
    <font>
      <u/>
      <sz val="11"/>
      <color theme="1"/>
      <name val="Aptos"/>
      <family val="2"/>
    </font>
    <font>
      <sz val="10"/>
      <color theme="1"/>
      <name val="Aptos"/>
      <family val="2"/>
    </font>
    <font>
      <b/>
      <sz val="10"/>
      <color theme="0"/>
      <name val="Aptos"/>
      <family val="2"/>
    </font>
    <font>
      <b/>
      <sz val="10"/>
      <color theme="1"/>
      <name val="Aptos"/>
      <family val="2"/>
    </font>
    <font>
      <sz val="10"/>
      <name val="Arial"/>
      <family val="2"/>
    </font>
    <font>
      <sz val="10"/>
      <name val="Aptos"/>
      <family val="2"/>
    </font>
    <font>
      <b/>
      <sz val="12"/>
      <color theme="1"/>
      <name val="Aptos"/>
      <family val="2"/>
    </font>
    <font>
      <sz val="9"/>
      <color indexed="81"/>
      <name val="Tahoma"/>
      <family val="2"/>
    </font>
  </fonts>
  <fills count="11">
    <fill>
      <patternFill patternType="none"/>
    </fill>
    <fill>
      <patternFill patternType="gray125"/>
    </fill>
    <fill>
      <patternFill patternType="solid">
        <fgColor rgb="FF19638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EF"/>
        <bgColor theme="4" tint="0.79998168889431442"/>
      </patternFill>
    </fill>
    <fill>
      <patternFill patternType="solid">
        <fgColor rgb="FFFFFFE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19638B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CC"/>
        <bgColor theme="4" tint="0.79998168889431442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0" fontId="21" fillId="0" borderId="0"/>
  </cellStyleXfs>
  <cellXfs count="78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wrapText="1"/>
      <protection locked="0"/>
    </xf>
    <xf numFmtId="0" fontId="6" fillId="0" borderId="0" xfId="0" applyFont="1" applyAlignment="1">
      <alignment vertical="center"/>
    </xf>
    <xf numFmtId="0" fontId="7" fillId="2" borderId="1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2" fontId="8" fillId="2" borderId="2" xfId="0" applyNumberFormat="1" applyFont="1" applyFill="1" applyBorder="1" applyAlignment="1">
      <alignment horizontal="center" vertical="center"/>
    </xf>
    <xf numFmtId="1" fontId="8" fillId="2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2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9" fillId="3" borderId="0" xfId="0" applyFont="1" applyFill="1" applyAlignment="1">
      <alignment horizontal="left" vertical="center"/>
    </xf>
    <xf numFmtId="0" fontId="3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1" fillId="3" borderId="4" xfId="0" applyFont="1" applyFill="1" applyBorder="1" applyAlignment="1">
      <alignment horizontal="left" vertical="center"/>
    </xf>
    <xf numFmtId="0" fontId="12" fillId="3" borderId="4" xfId="0" applyFont="1" applyFill="1" applyBorder="1" applyAlignment="1">
      <alignment vertical="center"/>
    </xf>
    <xf numFmtId="0" fontId="10" fillId="3" borderId="4" xfId="0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13" fillId="3" borderId="0" xfId="0" applyFont="1" applyFill="1" applyAlignment="1">
      <alignment horizontal="left"/>
    </xf>
    <xf numFmtId="0" fontId="14" fillId="3" borderId="0" xfId="0" applyFont="1" applyFill="1" applyAlignment="1">
      <alignment horizontal="left" vertical="center"/>
    </xf>
    <xf numFmtId="0" fontId="1" fillId="3" borderId="0" xfId="0" applyFont="1" applyFill="1" applyAlignment="1">
      <alignment vertical="top"/>
    </xf>
    <xf numFmtId="0" fontId="15" fillId="0" borderId="0" xfId="0" applyFont="1" applyAlignment="1">
      <alignment horizontal="left" vertical="center"/>
    </xf>
    <xf numFmtId="0" fontId="15" fillId="3" borderId="0" xfId="0" applyFont="1" applyFill="1" applyAlignment="1">
      <alignment vertical="top" wrapText="1"/>
    </xf>
    <xf numFmtId="0" fontId="1" fillId="0" borderId="0" xfId="0" applyFont="1" applyAlignment="1">
      <alignment vertical="top"/>
    </xf>
    <xf numFmtId="0" fontId="15" fillId="3" borderId="0" xfId="0" applyFont="1" applyFill="1" applyAlignment="1">
      <alignment horizontal="left" vertical="top" wrapText="1"/>
    </xf>
    <xf numFmtId="0" fontId="15" fillId="0" borderId="0" xfId="0" applyFont="1" applyAlignment="1">
      <alignment vertical="center"/>
    </xf>
    <xf numFmtId="0" fontId="15" fillId="0" borderId="4" xfId="0" applyFont="1" applyBorder="1" applyAlignment="1">
      <alignment vertical="top" wrapText="1"/>
    </xf>
    <xf numFmtId="0" fontId="16" fillId="3" borderId="0" xfId="0" applyFont="1" applyFill="1" applyAlignment="1">
      <alignment horizontal="left"/>
    </xf>
    <xf numFmtId="0" fontId="17" fillId="3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1" fillId="4" borderId="5" xfId="0" applyFont="1" applyFill="1" applyBorder="1" applyAlignment="1" applyProtection="1">
      <alignment vertical="center"/>
      <protection locked="0"/>
    </xf>
    <xf numFmtId="0" fontId="1" fillId="4" borderId="2" xfId="0" applyFont="1" applyFill="1" applyBorder="1" applyAlignment="1" applyProtection="1">
      <alignment vertical="center"/>
      <protection locked="0"/>
    </xf>
    <xf numFmtId="0" fontId="1" fillId="4" borderId="3" xfId="0" applyFont="1" applyFill="1" applyBorder="1" applyAlignment="1" applyProtection="1">
      <alignment vertical="center"/>
      <protection locked="0"/>
    </xf>
    <xf numFmtId="0" fontId="1" fillId="4" borderId="5" xfId="0" applyFont="1" applyFill="1" applyBorder="1" applyAlignment="1" applyProtection="1">
      <alignment horizontal="left" vertical="center"/>
      <protection locked="0"/>
    </xf>
    <xf numFmtId="0" fontId="1" fillId="4" borderId="1" xfId="0" applyFont="1" applyFill="1" applyBorder="1" applyAlignment="1" applyProtection="1">
      <alignment vertical="center"/>
      <protection locked="0"/>
    </xf>
    <xf numFmtId="0" fontId="1" fillId="4" borderId="6" xfId="0" applyFont="1" applyFill="1" applyBorder="1" applyAlignment="1" applyProtection="1">
      <alignment vertical="center"/>
      <protection locked="0"/>
    </xf>
    <xf numFmtId="164" fontId="1" fillId="4" borderId="6" xfId="0" applyNumberFormat="1" applyFont="1" applyFill="1" applyBorder="1" applyAlignment="1" applyProtection="1">
      <alignment horizontal="left" vertical="center"/>
      <protection locked="0"/>
    </xf>
    <xf numFmtId="0" fontId="1" fillId="3" borderId="4" xfId="0" applyFont="1" applyFill="1" applyBorder="1" applyAlignment="1">
      <alignment vertical="top" wrapText="1"/>
    </xf>
    <xf numFmtId="0" fontId="18" fillId="0" borderId="0" xfId="0" applyFont="1" applyAlignment="1">
      <alignment vertical="center"/>
    </xf>
    <xf numFmtId="0" fontId="1" fillId="0" borderId="0" xfId="0" applyFont="1" applyAlignment="1" applyProtection="1">
      <alignment vertical="center"/>
      <protection locked="0"/>
    </xf>
    <xf numFmtId="0" fontId="2" fillId="2" borderId="7" xfId="0" applyFont="1" applyFill="1" applyBorder="1" applyAlignment="1">
      <alignment horizontal="centerContinuous" vertical="center" wrapText="1"/>
    </xf>
    <xf numFmtId="0" fontId="4" fillId="2" borderId="7" xfId="0" applyFont="1" applyFill="1" applyBorder="1" applyAlignment="1">
      <alignment horizontal="centerContinuous" vertical="center" wrapText="1"/>
    </xf>
    <xf numFmtId="0" fontId="3" fillId="6" borderId="7" xfId="0" applyFont="1" applyFill="1" applyBorder="1" applyAlignment="1">
      <alignment horizontal="centerContinuous" vertical="center" wrapText="1"/>
    </xf>
    <xf numFmtId="0" fontId="3" fillId="7" borderId="7" xfId="0" applyFont="1" applyFill="1" applyBorder="1" applyAlignment="1" applyProtection="1">
      <alignment horizontal="centerContinuous" vertical="center" wrapText="1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19" fillId="8" borderId="7" xfId="0" applyFont="1" applyFill="1" applyBorder="1" applyAlignment="1">
      <alignment horizontal="center" vertical="center" wrapText="1"/>
    </xf>
    <xf numFmtId="0" fontId="20" fillId="9" borderId="7" xfId="0" applyFont="1" applyFill="1" applyBorder="1" applyAlignment="1">
      <alignment horizontal="center" vertical="center" wrapText="1"/>
    </xf>
    <xf numFmtId="0" fontId="20" fillId="10" borderId="7" xfId="0" applyFont="1" applyFill="1" applyBorder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vertical="center"/>
      <protection locked="0"/>
    </xf>
    <xf numFmtId="49" fontId="22" fillId="0" borderId="7" xfId="2" applyNumberFormat="1" applyFont="1" applyBorder="1" applyAlignment="1" applyProtection="1">
      <alignment horizontal="left" vertical="center" wrapText="1" shrinkToFit="1"/>
      <protection locked="0"/>
    </xf>
    <xf numFmtId="9" fontId="18" fillId="0" borderId="7" xfId="1" applyFont="1" applyFill="1" applyBorder="1" applyAlignment="1" applyProtection="1">
      <alignment horizontal="center" vertical="center" wrapText="1"/>
      <protection locked="0"/>
    </xf>
    <xf numFmtId="1" fontId="22" fillId="0" borderId="7" xfId="0" applyNumberFormat="1" applyFont="1" applyBorder="1" applyAlignment="1">
      <alignment horizontal="center" vertical="center" wrapText="1"/>
    </xf>
    <xf numFmtId="10" fontId="22" fillId="0" borderId="7" xfId="1" applyNumberFormat="1" applyFont="1" applyBorder="1" applyAlignment="1">
      <alignment horizontal="center" vertical="center" wrapText="1"/>
    </xf>
    <xf numFmtId="0" fontId="18" fillId="0" borderId="7" xfId="0" applyFont="1" applyBorder="1" applyAlignment="1">
      <alignment vertical="center" wrapText="1"/>
    </xf>
    <xf numFmtId="9" fontId="18" fillId="0" borderId="7" xfId="0" applyNumberFormat="1" applyFont="1" applyBorder="1" applyAlignment="1" applyProtection="1">
      <alignment horizontal="center" vertical="center" wrapText="1"/>
      <protection locked="0"/>
    </xf>
    <xf numFmtId="1" fontId="18" fillId="0" borderId="7" xfId="0" applyNumberFormat="1" applyFont="1" applyBorder="1" applyAlignment="1">
      <alignment horizontal="center" vertical="center" wrapText="1"/>
    </xf>
    <xf numFmtId="0" fontId="18" fillId="0" borderId="7" xfId="0" applyFont="1" applyBorder="1" applyAlignment="1">
      <alignment vertical="center"/>
    </xf>
    <xf numFmtId="49" fontId="22" fillId="0" borderId="0" xfId="2" applyNumberFormat="1" applyFont="1" applyAlignment="1" applyProtection="1">
      <alignment horizontal="left" vertical="center" wrapText="1" shrinkToFit="1"/>
      <protection locked="0"/>
    </xf>
    <xf numFmtId="0" fontId="18" fillId="0" borderId="0" xfId="0" applyFont="1" applyAlignment="1">
      <alignment vertical="center" wrapText="1"/>
    </xf>
    <xf numFmtId="9" fontId="18" fillId="0" borderId="0" xfId="1" applyFont="1" applyFill="1" applyBorder="1" applyAlignment="1" applyProtection="1">
      <alignment horizontal="center" vertical="center" wrapText="1"/>
      <protection locked="0"/>
    </xf>
    <xf numFmtId="1" fontId="20" fillId="0" borderId="7" xfId="0" applyNumberFormat="1" applyFont="1" applyBorder="1" applyAlignment="1">
      <alignment horizontal="center" vertical="center" wrapText="1"/>
    </xf>
    <xf numFmtId="10" fontId="20" fillId="0" borderId="7" xfId="1" applyNumberFormat="1" applyFont="1" applyFill="1" applyBorder="1" applyAlignment="1">
      <alignment horizontal="center" vertical="center" wrapText="1"/>
    </xf>
    <xf numFmtId="165" fontId="23" fillId="0" borderId="0" xfId="0" applyNumberFormat="1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165" fontId="3" fillId="0" borderId="0" xfId="0" applyNumberFormat="1" applyFont="1" applyAlignment="1" applyProtection="1">
      <alignment horizontal="right" wrapText="1"/>
      <protection locked="0"/>
    </xf>
    <xf numFmtId="0" fontId="3" fillId="0" borderId="0" xfId="0" applyFont="1" applyProtection="1">
      <protection locked="0"/>
    </xf>
    <xf numFmtId="0" fontId="1" fillId="0" borderId="0" xfId="0" applyFont="1" applyAlignment="1" applyProtection="1">
      <alignment horizontal="left"/>
      <protection locked="0"/>
    </xf>
    <xf numFmtId="0" fontId="15" fillId="0" borderId="0" xfId="0" applyFont="1" applyAlignment="1">
      <alignment horizontal="left" vertical="top" wrapText="1"/>
    </xf>
    <xf numFmtId="165" fontId="23" fillId="5" borderId="8" xfId="0" applyNumberFormat="1" applyFont="1" applyFill="1" applyBorder="1" applyAlignment="1" applyProtection="1">
      <alignment horizontal="center" vertical="center" wrapText="1"/>
      <protection locked="0"/>
    </xf>
    <xf numFmtId="165" fontId="23" fillId="5" borderId="9" xfId="0" applyNumberFormat="1" applyFont="1" applyFill="1" applyBorder="1" applyAlignment="1" applyProtection="1">
      <alignment horizontal="center" vertical="center" wrapText="1"/>
      <protection locked="0"/>
    </xf>
    <xf numFmtId="165" fontId="23" fillId="5" borderId="10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Alignment="1">
      <alignment horizontal="left" vertical="center"/>
    </xf>
    <xf numFmtId="0" fontId="18" fillId="0" borderId="7" xfId="0" applyFont="1" applyBorder="1"/>
    <xf numFmtId="0" fontId="18" fillId="0" borderId="7" xfId="0" applyFont="1" applyBorder="1" applyAlignment="1">
      <alignment wrapText="1"/>
    </xf>
    <xf numFmtId="0" fontId="1" fillId="0" borderId="0" xfId="0" applyFont="1" applyAlignment="1" applyProtection="1">
      <protection locked="0"/>
    </xf>
    <xf numFmtId="0" fontId="18" fillId="0" borderId="7" xfId="0" applyFont="1" applyBorder="1" applyAlignment="1">
      <alignment horizontal="center"/>
    </xf>
  </cellXfs>
  <cellStyles count="3">
    <cellStyle name="Normal" xfId="0" builtinId="0"/>
    <cellStyle name="Normal 2 2" xfId="2" xr:uid="{87D728A1-74B9-4F16-B1EF-3A1CB1D12145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Median">
      <a:dk1>
        <a:sysClr val="windowText" lastClr="000000"/>
      </a:dk1>
      <a:lt1>
        <a:sysClr val="window" lastClr="FFFFFF"/>
      </a:lt1>
      <a:dk2>
        <a:srgbClr val="775F55"/>
      </a:dk2>
      <a:lt2>
        <a:srgbClr val="EBDDC3"/>
      </a:lt2>
      <a:accent1>
        <a:srgbClr val="94B6D2"/>
      </a:accent1>
      <a:accent2>
        <a:srgbClr val="DD8047"/>
      </a:accent2>
      <a:accent3>
        <a:srgbClr val="A5AB81"/>
      </a:accent3>
      <a:accent4>
        <a:srgbClr val="D8B25C"/>
      </a:accent4>
      <a:accent5>
        <a:srgbClr val="7BA79D"/>
      </a:accent5>
      <a:accent6>
        <a:srgbClr val="968C8C"/>
      </a:accent6>
      <a:hlink>
        <a:srgbClr val="F7B615"/>
      </a:hlink>
      <a:folHlink>
        <a:srgbClr val="704404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BA6A0-3324-4F59-B961-9AF5A3E24AA7}">
  <sheetPr>
    <tabColor theme="4" tint="-0.499984740745262"/>
    <pageSetUpPr fitToPage="1"/>
  </sheetPr>
  <dimension ref="A1:J52"/>
  <sheetViews>
    <sheetView showGridLines="0" tabSelected="1" zoomScale="80" zoomScaleNormal="80" workbookViewId="0">
      <selection activeCell="I24" sqref="I24:I44"/>
    </sheetView>
  </sheetViews>
  <sheetFormatPr defaultColWidth="8.85546875" defaultRowHeight="15" x14ac:dyDescent="0.25"/>
  <cols>
    <col min="1" max="1" width="1.28515625" style="1" customWidth="1"/>
    <col min="2" max="2" width="23.7109375" style="2" customWidth="1"/>
    <col min="3" max="3" width="16.7109375" style="2" customWidth="1"/>
    <col min="4" max="4" width="34.5703125" style="2" customWidth="1"/>
    <col min="5" max="5" width="9.7109375" style="2" customWidth="1"/>
    <col min="6" max="6" width="8.5703125" style="2" bestFit="1" customWidth="1"/>
    <col min="7" max="7" width="10.28515625" style="2" hidden="1" customWidth="1"/>
    <col min="8" max="10" width="29.7109375" style="2" customWidth="1"/>
    <col min="11" max="16384" width="8.85546875" style="1"/>
  </cols>
  <sheetData>
    <row r="1" spans="1:10" ht="6" customHeight="1" x14ac:dyDescent="0.25"/>
    <row r="2" spans="1:10" s="3" customFormat="1" ht="21" x14ac:dyDescent="0.25">
      <c r="B2" s="4" t="s">
        <v>0</v>
      </c>
      <c r="C2" s="5"/>
      <c r="D2" s="6"/>
      <c r="E2" s="6"/>
      <c r="F2" s="5"/>
      <c r="G2" s="5"/>
      <c r="H2" s="5"/>
      <c r="I2" s="5"/>
      <c r="J2" s="7"/>
    </row>
    <row r="3" spans="1:10" s="8" customFormat="1" ht="7.5" customHeight="1" x14ac:dyDescent="0.25">
      <c r="D3" s="9"/>
      <c r="E3" s="9"/>
      <c r="J3" s="10"/>
    </row>
    <row r="4" spans="1:10" s="8" customFormat="1" ht="15.75" customHeight="1" x14ac:dyDescent="0.25">
      <c r="A4" s="11"/>
      <c r="B4" s="12" t="s">
        <v>1</v>
      </c>
      <c r="C4" s="13" t="s">
        <v>30</v>
      </c>
      <c r="D4" s="13"/>
      <c r="E4" s="13"/>
      <c r="F4" s="13"/>
      <c r="G4" s="13"/>
      <c r="H4" s="11"/>
      <c r="I4" s="11"/>
      <c r="J4" s="11"/>
    </row>
    <row r="5" spans="1:10" s="8" customFormat="1" ht="15.75" customHeight="1" x14ac:dyDescent="0.25">
      <c r="A5" s="11"/>
      <c r="B5" s="12" t="s">
        <v>2</v>
      </c>
      <c r="C5" s="73">
        <v>129402</v>
      </c>
      <c r="D5" s="13"/>
      <c r="E5" s="13"/>
      <c r="F5" s="13"/>
      <c r="G5" s="13"/>
      <c r="H5" s="11"/>
      <c r="I5" s="11"/>
      <c r="J5" s="11"/>
    </row>
    <row r="6" spans="1:10" s="8" customFormat="1" ht="15.75" customHeight="1" x14ac:dyDescent="0.25">
      <c r="A6" s="11"/>
      <c r="B6" s="12" t="s">
        <v>3</v>
      </c>
      <c r="C6" s="73">
        <v>270000170</v>
      </c>
      <c r="D6" s="13"/>
      <c r="E6" s="13"/>
      <c r="F6" s="13"/>
      <c r="G6" s="13"/>
      <c r="H6" s="11"/>
      <c r="I6" s="11"/>
      <c r="J6" s="11"/>
    </row>
    <row r="7" spans="1:10" s="18" customFormat="1" ht="7.5" customHeight="1" thickBot="1" x14ac:dyDescent="0.3">
      <c r="A7" s="14"/>
      <c r="B7" s="15"/>
      <c r="C7" s="16"/>
      <c r="D7" s="16"/>
      <c r="E7" s="16"/>
      <c r="F7" s="16"/>
      <c r="G7" s="16"/>
      <c r="H7" s="17"/>
      <c r="I7" s="17"/>
      <c r="J7" s="17"/>
    </row>
    <row r="8" spans="1:10" s="8" customFormat="1" ht="24.75" customHeight="1" x14ac:dyDescent="0.3">
      <c r="A8" s="11"/>
      <c r="B8" s="19" t="s">
        <v>4</v>
      </c>
      <c r="C8" s="20"/>
      <c r="D8" s="20"/>
      <c r="E8" s="12"/>
      <c r="F8" s="12"/>
      <c r="G8" s="12"/>
      <c r="H8" s="12"/>
      <c r="I8" s="12"/>
      <c r="J8" s="12"/>
    </row>
    <row r="9" spans="1:10" s="24" customFormat="1" x14ac:dyDescent="0.25">
      <c r="A9" s="21"/>
      <c r="B9" s="22" t="s">
        <v>5</v>
      </c>
      <c r="C9" s="23"/>
      <c r="D9" s="23"/>
      <c r="E9" s="23"/>
      <c r="F9" s="23"/>
      <c r="G9" s="23"/>
      <c r="H9" s="23"/>
      <c r="I9" s="23"/>
      <c r="J9" s="23"/>
    </row>
    <row r="10" spans="1:10" s="24" customFormat="1" x14ac:dyDescent="0.25">
      <c r="A10" s="21"/>
      <c r="B10" s="22" t="s">
        <v>6</v>
      </c>
      <c r="C10" s="23"/>
      <c r="D10" s="23"/>
      <c r="E10" s="23"/>
      <c r="F10" s="23"/>
      <c r="G10" s="23"/>
      <c r="H10" s="23"/>
      <c r="I10" s="23"/>
      <c r="J10" s="23"/>
    </row>
    <row r="11" spans="1:10" s="24" customFormat="1" x14ac:dyDescent="0.25">
      <c r="A11" s="21"/>
      <c r="B11" s="22" t="s">
        <v>7</v>
      </c>
      <c r="C11" s="25"/>
      <c r="D11" s="25"/>
      <c r="E11" s="25"/>
      <c r="F11" s="25"/>
      <c r="G11" s="25"/>
      <c r="H11" s="25"/>
      <c r="I11" s="25"/>
      <c r="J11" s="25"/>
    </row>
    <row r="12" spans="1:10" s="24" customFormat="1" x14ac:dyDescent="0.25">
      <c r="A12" s="21"/>
      <c r="B12" s="22" t="s">
        <v>8</v>
      </c>
      <c r="C12" s="8"/>
      <c r="D12" s="26"/>
      <c r="E12" s="10"/>
      <c r="F12" s="8"/>
      <c r="G12" s="8"/>
      <c r="H12" s="8"/>
      <c r="I12" s="10"/>
      <c r="J12" s="8"/>
    </row>
    <row r="13" spans="1:10" s="24" customFormat="1" ht="7.5" customHeight="1" thickBot="1" x14ac:dyDescent="0.3">
      <c r="A13" s="21"/>
      <c r="B13" s="27"/>
      <c r="C13" s="27"/>
      <c r="D13" s="27"/>
      <c r="E13" s="27"/>
      <c r="F13" s="27"/>
      <c r="G13" s="27"/>
      <c r="H13" s="27"/>
      <c r="I13" s="27"/>
      <c r="J13" s="27"/>
    </row>
    <row r="14" spans="1:10" s="8" customFormat="1" ht="24" customHeight="1" x14ac:dyDescent="0.3">
      <c r="A14" s="11"/>
      <c r="B14" s="28" t="s">
        <v>9</v>
      </c>
      <c r="C14" s="29"/>
      <c r="D14" s="30"/>
      <c r="E14" s="30"/>
      <c r="F14" s="30"/>
      <c r="G14" s="30"/>
      <c r="H14" s="30"/>
      <c r="I14" s="30"/>
      <c r="J14" s="30"/>
    </row>
    <row r="15" spans="1:10" s="8" customFormat="1" x14ac:dyDescent="0.25">
      <c r="A15" s="11"/>
      <c r="B15" s="12" t="s">
        <v>10</v>
      </c>
      <c r="C15" s="31"/>
      <c r="D15" s="32"/>
      <c r="E15" s="33"/>
      <c r="F15" s="11"/>
      <c r="G15" s="11"/>
      <c r="H15" s="26"/>
      <c r="I15" s="26"/>
    </row>
    <row r="16" spans="1:10" s="8" customFormat="1" x14ac:dyDescent="0.25">
      <c r="A16" s="11"/>
      <c r="B16" s="12" t="s">
        <v>11</v>
      </c>
      <c r="C16" s="34"/>
      <c r="D16" s="32"/>
      <c r="E16" s="33"/>
      <c r="F16" s="11"/>
      <c r="G16" s="11"/>
      <c r="I16" s="11"/>
    </row>
    <row r="17" spans="1:10" s="8" customFormat="1" x14ac:dyDescent="0.25">
      <c r="A17" s="11"/>
      <c r="B17" s="12" t="s">
        <v>12</v>
      </c>
      <c r="C17" s="35"/>
      <c r="D17" s="32"/>
      <c r="E17" s="33"/>
      <c r="F17" s="11"/>
      <c r="G17" s="11"/>
      <c r="I17" s="11"/>
    </row>
    <row r="18" spans="1:10" s="8" customFormat="1" x14ac:dyDescent="0.25">
      <c r="A18" s="11"/>
      <c r="B18" s="12" t="s">
        <v>13</v>
      </c>
      <c r="C18" s="36"/>
      <c r="D18" s="32"/>
      <c r="E18" s="33"/>
      <c r="F18" s="11"/>
      <c r="G18" s="11"/>
      <c r="I18" s="11"/>
    </row>
    <row r="19" spans="1:10" s="8" customFormat="1" x14ac:dyDescent="0.25">
      <c r="A19" s="11"/>
      <c r="B19" s="12" t="s">
        <v>14</v>
      </c>
      <c r="C19" s="37"/>
      <c r="D19" s="32"/>
      <c r="E19" s="33"/>
      <c r="F19" s="11"/>
      <c r="G19" s="11"/>
      <c r="I19" s="11"/>
    </row>
    <row r="20" spans="1:10" s="8" customFormat="1" ht="7.5" customHeight="1" thickBot="1" x14ac:dyDescent="0.3">
      <c r="B20" s="38"/>
      <c r="C20" s="38"/>
      <c r="D20" s="38"/>
      <c r="E20" s="38"/>
      <c r="F20" s="38"/>
      <c r="G20" s="38"/>
      <c r="H20" s="38"/>
      <c r="I20" s="38"/>
      <c r="J20" s="38"/>
    </row>
    <row r="21" spans="1:10" s="39" customFormat="1" ht="24" customHeight="1" x14ac:dyDescent="0.3">
      <c r="B21" s="28" t="s">
        <v>15</v>
      </c>
      <c r="F21" s="69"/>
      <c r="G21" s="69"/>
      <c r="H21" s="69"/>
      <c r="I21" s="69"/>
      <c r="J21" s="69"/>
    </row>
    <row r="22" spans="1:10" s="40" customFormat="1" ht="30" customHeight="1" x14ac:dyDescent="0.25">
      <c r="B22" s="41" t="s">
        <v>16</v>
      </c>
      <c r="C22" s="42"/>
      <c r="D22" s="41"/>
      <c r="E22" s="41"/>
      <c r="F22" s="41"/>
      <c r="G22" s="43"/>
      <c r="H22" s="44" t="s">
        <v>17</v>
      </c>
      <c r="I22" s="44" t="s">
        <v>18</v>
      </c>
      <c r="J22" s="44" t="s">
        <v>19</v>
      </c>
    </row>
    <row r="23" spans="1:10" s="45" customFormat="1" ht="94.5" x14ac:dyDescent="0.25">
      <c r="B23" s="46" t="s">
        <v>20</v>
      </c>
      <c r="C23" s="46" t="s">
        <v>21</v>
      </c>
      <c r="D23" s="46" t="s">
        <v>22</v>
      </c>
      <c r="E23" s="46" t="s">
        <v>60</v>
      </c>
      <c r="F23" s="46" t="s">
        <v>23</v>
      </c>
      <c r="G23" s="47" t="s">
        <v>24</v>
      </c>
      <c r="H23" s="48" t="s">
        <v>25</v>
      </c>
      <c r="I23" s="48" t="s">
        <v>25</v>
      </c>
      <c r="J23" s="48" t="s">
        <v>25</v>
      </c>
    </row>
    <row r="24" spans="1:10" s="49" customFormat="1" ht="15" customHeight="1" x14ac:dyDescent="0.25">
      <c r="B24" s="74" t="s">
        <v>31</v>
      </c>
      <c r="C24" s="54" t="s">
        <v>32</v>
      </c>
      <c r="D24" s="54" t="s">
        <v>33</v>
      </c>
      <c r="E24" s="51">
        <v>1</v>
      </c>
      <c r="F24" s="52">
        <v>1</v>
      </c>
      <c r="G24" s="53">
        <f>(F24/$F$45)*E24</f>
        <v>2.1739130434782609E-3</v>
      </c>
      <c r="H24" s="70"/>
      <c r="I24" s="70"/>
      <c r="J24" s="70"/>
    </row>
    <row r="25" spans="1:10" s="49" customFormat="1" ht="13.5" x14ac:dyDescent="0.25">
      <c r="B25" s="74" t="s">
        <v>31</v>
      </c>
      <c r="C25" s="54" t="s">
        <v>32</v>
      </c>
      <c r="D25" s="54" t="s">
        <v>61</v>
      </c>
      <c r="E25" s="55">
        <v>0</v>
      </c>
      <c r="F25" s="56">
        <v>1</v>
      </c>
      <c r="G25" s="53">
        <f>(F25/$F$45)*E25</f>
        <v>0</v>
      </c>
      <c r="H25" s="71"/>
      <c r="I25" s="71"/>
      <c r="J25" s="71"/>
    </row>
    <row r="26" spans="1:10" s="49" customFormat="1" ht="15" customHeight="1" x14ac:dyDescent="0.25">
      <c r="B26" s="74" t="s">
        <v>31</v>
      </c>
      <c r="C26" s="54" t="s">
        <v>34</v>
      </c>
      <c r="D26" s="54" t="s">
        <v>35</v>
      </c>
      <c r="E26" s="51">
        <v>1</v>
      </c>
      <c r="F26" s="77">
        <v>9</v>
      </c>
      <c r="G26" s="53">
        <f>(F26/$F$45)*E26</f>
        <v>1.9565217391304349E-2</v>
      </c>
      <c r="H26" s="71"/>
      <c r="I26" s="71"/>
      <c r="J26" s="71"/>
    </row>
    <row r="27" spans="1:10" s="49" customFormat="1" ht="15" customHeight="1" x14ac:dyDescent="0.25">
      <c r="B27" s="74" t="s">
        <v>31</v>
      </c>
      <c r="C27" s="54" t="s">
        <v>34</v>
      </c>
      <c r="D27" s="54" t="s">
        <v>36</v>
      </c>
      <c r="E27" s="51">
        <v>1</v>
      </c>
      <c r="F27" s="77">
        <v>1</v>
      </c>
      <c r="G27" s="53">
        <f>(F27/$F$45)*E27</f>
        <v>2.1739130434782609E-3</v>
      </c>
      <c r="H27" s="71"/>
      <c r="I27" s="71"/>
      <c r="J27" s="71"/>
    </row>
    <row r="28" spans="1:10" s="49" customFormat="1" ht="15" customHeight="1" x14ac:dyDescent="0.25">
      <c r="B28" s="74" t="s">
        <v>31</v>
      </c>
      <c r="C28" s="54" t="s">
        <v>34</v>
      </c>
      <c r="D28" s="54" t="s">
        <v>37</v>
      </c>
      <c r="E28" s="51">
        <v>1</v>
      </c>
      <c r="F28" s="77">
        <v>3</v>
      </c>
      <c r="G28" s="53">
        <f>(F28/$F$45)*E28</f>
        <v>6.5217391304347823E-3</v>
      </c>
      <c r="H28" s="71"/>
      <c r="I28" s="71"/>
      <c r="J28" s="71"/>
    </row>
    <row r="29" spans="1:10" s="49" customFormat="1" ht="15" customHeight="1" x14ac:dyDescent="0.25">
      <c r="B29" s="74" t="s">
        <v>31</v>
      </c>
      <c r="C29" s="54" t="s">
        <v>34</v>
      </c>
      <c r="D29" s="54" t="s">
        <v>38</v>
      </c>
      <c r="E29" s="51">
        <v>1</v>
      </c>
      <c r="F29" s="77">
        <v>2</v>
      </c>
      <c r="G29" s="53">
        <f>(F29/$F$45)*E29</f>
        <v>4.3478260869565218E-3</v>
      </c>
      <c r="H29" s="71"/>
      <c r="I29" s="71"/>
      <c r="J29" s="71"/>
    </row>
    <row r="30" spans="1:10" s="49" customFormat="1" ht="15" customHeight="1" x14ac:dyDescent="0.25">
      <c r="B30" s="74" t="s">
        <v>31</v>
      </c>
      <c r="C30" s="54" t="s">
        <v>34</v>
      </c>
      <c r="D30" s="54" t="s">
        <v>39</v>
      </c>
      <c r="E30" s="51">
        <v>1</v>
      </c>
      <c r="F30" s="77">
        <v>4</v>
      </c>
      <c r="G30" s="53">
        <f>(F30/$F$45)*E30</f>
        <v>8.6956521739130436E-3</v>
      </c>
      <c r="H30" s="71"/>
      <c r="I30" s="71"/>
      <c r="J30" s="71"/>
    </row>
    <row r="31" spans="1:10" s="49" customFormat="1" ht="15" customHeight="1" x14ac:dyDescent="0.25">
      <c r="B31" s="74" t="s">
        <v>40</v>
      </c>
      <c r="C31" s="54" t="s">
        <v>41</v>
      </c>
      <c r="D31" s="54" t="s">
        <v>42</v>
      </c>
      <c r="E31" s="51">
        <v>1</v>
      </c>
      <c r="F31" s="77">
        <v>1</v>
      </c>
      <c r="G31" s="53">
        <f>(F31/$F$45)*E31</f>
        <v>2.1739130434782609E-3</v>
      </c>
      <c r="H31" s="71"/>
      <c r="I31" s="71"/>
      <c r="J31" s="71"/>
    </row>
    <row r="32" spans="1:10" s="49" customFormat="1" ht="15" customHeight="1" x14ac:dyDescent="0.25">
      <c r="B32" s="74" t="s">
        <v>43</v>
      </c>
      <c r="C32" s="74" t="s">
        <v>44</v>
      </c>
      <c r="D32" s="75" t="s">
        <v>45</v>
      </c>
      <c r="E32" s="51">
        <v>1</v>
      </c>
      <c r="F32" s="52">
        <v>316</v>
      </c>
      <c r="G32" s="53">
        <f>(F32/$F$45)*E32</f>
        <v>0.68695652173913047</v>
      </c>
      <c r="H32" s="71"/>
      <c r="I32" s="71"/>
      <c r="J32" s="71"/>
    </row>
    <row r="33" spans="2:10" s="49" customFormat="1" ht="15" customHeight="1" x14ac:dyDescent="0.25">
      <c r="B33" s="74" t="s">
        <v>43</v>
      </c>
      <c r="C33" s="74" t="s">
        <v>44</v>
      </c>
      <c r="D33" s="75" t="s">
        <v>63</v>
      </c>
      <c r="E33" s="51">
        <v>0</v>
      </c>
      <c r="F33" s="56">
        <v>5</v>
      </c>
      <c r="G33" s="53">
        <f>(F33/$F$45)*E33</f>
        <v>0</v>
      </c>
      <c r="H33" s="71"/>
      <c r="I33" s="71"/>
      <c r="J33" s="71"/>
    </row>
    <row r="34" spans="2:10" s="49" customFormat="1" ht="15" customHeight="1" x14ac:dyDescent="0.25">
      <c r="B34" s="74" t="s">
        <v>43</v>
      </c>
      <c r="C34" s="74" t="s">
        <v>44</v>
      </c>
      <c r="D34" s="75" t="s">
        <v>46</v>
      </c>
      <c r="E34" s="51">
        <v>1</v>
      </c>
      <c r="F34" s="77">
        <v>23</v>
      </c>
      <c r="G34" s="53">
        <f>(F34/$F$45)*E34</f>
        <v>0.05</v>
      </c>
      <c r="H34" s="71"/>
      <c r="I34" s="71"/>
      <c r="J34" s="71"/>
    </row>
    <row r="35" spans="2:10" s="49" customFormat="1" ht="15" customHeight="1" x14ac:dyDescent="0.25">
      <c r="B35" s="74" t="s">
        <v>47</v>
      </c>
      <c r="C35" s="74" t="s">
        <v>48</v>
      </c>
      <c r="D35" s="75" t="s">
        <v>49</v>
      </c>
      <c r="E35" s="51">
        <v>1</v>
      </c>
      <c r="F35" s="77">
        <v>22</v>
      </c>
      <c r="G35" s="53">
        <f>(F35/$F$45)*E35</f>
        <v>4.7826086956521741E-2</v>
      </c>
      <c r="H35" s="71"/>
      <c r="I35" s="71"/>
      <c r="J35" s="71"/>
    </row>
    <row r="36" spans="2:10" s="49" customFormat="1" ht="15" customHeight="1" x14ac:dyDescent="0.25">
      <c r="B36" s="74" t="s">
        <v>47</v>
      </c>
      <c r="C36" s="74" t="s">
        <v>48</v>
      </c>
      <c r="D36" s="75" t="s">
        <v>50</v>
      </c>
      <c r="E36" s="51">
        <v>1</v>
      </c>
      <c r="F36" s="77">
        <v>3</v>
      </c>
      <c r="G36" s="53">
        <f>(F36/$F$45)*E36</f>
        <v>6.5217391304347823E-3</v>
      </c>
      <c r="H36" s="71"/>
      <c r="I36" s="71"/>
      <c r="J36" s="71"/>
    </row>
    <row r="37" spans="2:10" s="49" customFormat="1" ht="15" customHeight="1" x14ac:dyDescent="0.25">
      <c r="B37" s="74" t="s">
        <v>43</v>
      </c>
      <c r="C37" s="74" t="s">
        <v>44</v>
      </c>
      <c r="D37" s="75" t="s">
        <v>51</v>
      </c>
      <c r="E37" s="51">
        <v>1</v>
      </c>
      <c r="F37" s="56">
        <v>11</v>
      </c>
      <c r="G37" s="53">
        <f>(F37/$F$45)*E37</f>
        <v>2.391304347826087E-2</v>
      </c>
      <c r="H37" s="71"/>
      <c r="I37" s="71"/>
      <c r="J37" s="71"/>
    </row>
    <row r="38" spans="2:10" s="49" customFormat="1" ht="15" customHeight="1" x14ac:dyDescent="0.25">
      <c r="B38" s="74" t="s">
        <v>43</v>
      </c>
      <c r="C38" s="74" t="s">
        <v>44</v>
      </c>
      <c r="D38" s="75" t="s">
        <v>64</v>
      </c>
      <c r="E38" s="51">
        <v>0</v>
      </c>
      <c r="F38" s="56">
        <v>3</v>
      </c>
      <c r="G38" s="53">
        <f>(F38/$F$45)*E38</f>
        <v>0</v>
      </c>
      <c r="H38" s="71"/>
      <c r="I38" s="71"/>
      <c r="J38" s="71"/>
    </row>
    <row r="39" spans="2:10" s="49" customFormat="1" ht="15" customHeight="1" x14ac:dyDescent="0.25">
      <c r="B39" s="74" t="s">
        <v>52</v>
      </c>
      <c r="C39" s="74" t="s">
        <v>53</v>
      </c>
      <c r="D39" s="75" t="s">
        <v>54</v>
      </c>
      <c r="E39" s="51">
        <v>1</v>
      </c>
      <c r="F39" s="56">
        <v>48</v>
      </c>
      <c r="G39" s="53">
        <f>(F39/$F$45)*E39</f>
        <v>0.10434782608695652</v>
      </c>
      <c r="H39" s="71"/>
      <c r="I39" s="71"/>
      <c r="J39" s="71"/>
    </row>
    <row r="40" spans="2:10" s="49" customFormat="1" ht="15" customHeight="1" x14ac:dyDescent="0.25">
      <c r="B40" s="74" t="s">
        <v>52</v>
      </c>
      <c r="C40" s="74" t="s">
        <v>53</v>
      </c>
      <c r="D40" s="75" t="s">
        <v>65</v>
      </c>
      <c r="E40" s="51">
        <v>0</v>
      </c>
      <c r="F40" s="56">
        <v>2</v>
      </c>
      <c r="G40" s="53">
        <f>(F40/$F$45)*E40</f>
        <v>0</v>
      </c>
      <c r="H40" s="71"/>
      <c r="I40" s="71"/>
      <c r="J40" s="71"/>
    </row>
    <row r="41" spans="2:10" s="49" customFormat="1" ht="15" customHeight="1" x14ac:dyDescent="0.25">
      <c r="B41" s="74" t="s">
        <v>52</v>
      </c>
      <c r="C41" s="74" t="s">
        <v>53</v>
      </c>
      <c r="D41" s="75" t="s">
        <v>55</v>
      </c>
      <c r="E41" s="51">
        <v>1</v>
      </c>
      <c r="F41" s="77">
        <v>1</v>
      </c>
      <c r="G41" s="53">
        <f t="shared" ref="G41:G43" si="0">(F41/$F$45)*E41</f>
        <v>2.1739130434782609E-3</v>
      </c>
      <c r="H41" s="71"/>
      <c r="I41" s="71"/>
      <c r="J41" s="71"/>
    </row>
    <row r="42" spans="2:10" s="49" customFormat="1" ht="15" customHeight="1" x14ac:dyDescent="0.25">
      <c r="B42" s="74" t="s">
        <v>52</v>
      </c>
      <c r="C42" s="74" t="s">
        <v>56</v>
      </c>
      <c r="D42" s="75" t="s">
        <v>57</v>
      </c>
      <c r="E42" s="51">
        <v>1</v>
      </c>
      <c r="F42" s="77">
        <v>2</v>
      </c>
      <c r="G42" s="53">
        <f t="shared" si="0"/>
        <v>4.3478260869565218E-3</v>
      </c>
      <c r="H42" s="71"/>
      <c r="I42" s="71"/>
      <c r="J42" s="71"/>
    </row>
    <row r="43" spans="2:10" s="49" customFormat="1" ht="15" customHeight="1" x14ac:dyDescent="0.25">
      <c r="B43" s="74" t="s">
        <v>47</v>
      </c>
      <c r="C43" s="74" t="s">
        <v>58</v>
      </c>
      <c r="D43" s="75" t="s">
        <v>59</v>
      </c>
      <c r="E43" s="51">
        <v>1</v>
      </c>
      <c r="F43" s="77">
        <v>2</v>
      </c>
      <c r="G43" s="53">
        <f t="shared" si="0"/>
        <v>4.3478260869565218E-3</v>
      </c>
      <c r="H43" s="71"/>
      <c r="I43" s="71"/>
      <c r="J43" s="71"/>
    </row>
    <row r="44" spans="2:10" s="49" customFormat="1" ht="15" customHeight="1" x14ac:dyDescent="0.25">
      <c r="B44" s="50"/>
      <c r="C44" s="54"/>
      <c r="D44" s="57"/>
      <c r="E44" s="51"/>
      <c r="F44" s="56"/>
      <c r="G44" s="53">
        <f>(F44/$F$45)*E44</f>
        <v>0</v>
      </c>
      <c r="H44" s="72"/>
      <c r="I44" s="72"/>
      <c r="J44" s="72"/>
    </row>
    <row r="45" spans="2:10" s="49" customFormat="1" ht="15" customHeight="1" x14ac:dyDescent="0.25">
      <c r="B45" s="58"/>
      <c r="C45" s="59"/>
      <c r="D45" s="39"/>
      <c r="E45" s="60"/>
      <c r="F45" s="61">
        <f>SUM(F24:F44)</f>
        <v>460</v>
      </c>
      <c r="G45" s="62">
        <f>SUM(G24:G44)</f>
        <v>0.97608695652173905</v>
      </c>
      <c r="H45" s="63"/>
      <c r="I45" s="63"/>
      <c r="J45" s="63"/>
    </row>
    <row r="46" spans="2:10" s="40" customFormat="1" x14ac:dyDescent="0.25">
      <c r="B46" s="64"/>
      <c r="C46" s="64"/>
      <c r="D46" s="64"/>
      <c r="E46" s="64"/>
      <c r="F46" s="64"/>
      <c r="G46" s="64"/>
      <c r="H46" s="64"/>
    </row>
    <row r="47" spans="2:10" ht="30" x14ac:dyDescent="0.25">
      <c r="B47" s="65" t="s">
        <v>26</v>
      </c>
      <c r="C47" s="66">
        <f>SUM(H24:J44)</f>
        <v>0</v>
      </c>
    </row>
    <row r="48" spans="2:10" x14ac:dyDescent="0.25">
      <c r="B48" s="67" t="s">
        <v>27</v>
      </c>
      <c r="C48" s="66">
        <f>G45*C47</f>
        <v>0</v>
      </c>
    </row>
    <row r="49" spans="2:3" x14ac:dyDescent="0.25">
      <c r="B49" s="67" t="s">
        <v>28</v>
      </c>
      <c r="C49" s="66">
        <f>C47-C48</f>
        <v>0</v>
      </c>
    </row>
    <row r="51" spans="2:3" x14ac:dyDescent="0.25">
      <c r="B51" s="68" t="s">
        <v>29</v>
      </c>
    </row>
    <row r="52" spans="2:3" x14ac:dyDescent="0.25">
      <c r="B52" s="76" t="s">
        <v>62</v>
      </c>
    </row>
  </sheetData>
  <sheetProtection formatCells="0" formatRows="0" insertColumns="0" insertRows="0" insertHyperlinks="0" sort="0" pivotTables="0"/>
  <mergeCells count="4">
    <mergeCell ref="F21:J21"/>
    <mergeCell ref="H24:H44"/>
    <mergeCell ref="I24:I44"/>
    <mergeCell ref="J24:J44"/>
  </mergeCells>
  <dataValidations count="1">
    <dataValidation type="list" allowBlank="1" showInputMessage="1" showErrorMessage="1" sqref="B24:B45" xr:uid="{3631F1BF-D448-460F-B916-AF2ECC44452A}">
      <formula1>#REF!</formula1>
    </dataValidation>
  </dataValidations>
  <pageMargins left="0.7" right="0.7" top="0.75" bottom="0.75" header="0.3" footer="0.3"/>
  <pageSetup scale="50" orientation="landscape" verticalDpi="597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9B98929F301F4FA2564AE5DC3D3972" ma:contentTypeVersion="22" ma:contentTypeDescription="Create a new document." ma:contentTypeScope="" ma:versionID="b2d52dbb771da96901dee5b42498f13f">
  <xsd:schema xmlns:xsd="http://www.w3.org/2001/XMLSchema" xmlns:xs="http://www.w3.org/2001/XMLSchema" xmlns:p="http://schemas.microsoft.com/office/2006/metadata/properties" xmlns:ns1="http://schemas.microsoft.com/sharepoint/v3" xmlns:ns2="d6c1bc09-1b62-4067-bd7f-5308a3885c24" xmlns:ns3="95142d19-fd3b-4b08-9efc-8a16e808819c" targetNamespace="http://schemas.microsoft.com/office/2006/metadata/properties" ma:root="true" ma:fieldsID="61155b5e5caeead310b5349ccde45d77" ns1:_="" ns2:_="" ns3:_="">
    <xsd:import namespace="http://schemas.microsoft.com/sharepoint/v3"/>
    <xsd:import namespace="d6c1bc09-1b62-4067-bd7f-5308a3885c24"/>
    <xsd:import namespace="95142d19-fd3b-4b08-9efc-8a16e808819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status" minOccurs="0"/>
                <xsd:element ref="ns3:MediaServiceSearchProperties" minOccurs="0"/>
                <xsd:element ref="ns1:_ip_UnifiedCompliancePolicyProperties" minOccurs="0"/>
                <xsd:element ref="ns1:_ip_UnifiedCompliancePolicyUIAc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c1bc09-1b62-4067-bd7f-5308a3885c2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6ae955d-3a5b-4ed3-b9ca-7709706020b6}" ma:internalName="TaxCatchAll" ma:showField="CatchAllData" ma:web="d6c1bc09-1b62-4067-bd7f-5308a3885c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42d19-fd3b-4b08-9efc-8a16e80881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8f4fce8-49c3-4d48-ab9c-a45611788d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status" ma:index="25" nillable="true" ma:displayName="status" ma:format="Dropdown" ma:internalName="status">
      <xsd:simpleType>
        <xsd:restriction base="dms:Text">
          <xsd:maxLength value="255"/>
        </xsd:restriction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status xmlns="95142d19-fd3b-4b08-9efc-8a16e808819c" xsi:nil="true"/>
    <lcf76f155ced4ddcb4097134ff3c332f xmlns="95142d19-fd3b-4b08-9efc-8a16e808819c">
      <Terms xmlns="http://schemas.microsoft.com/office/infopath/2007/PartnerControls"/>
    </lcf76f155ced4ddcb4097134ff3c332f>
    <_ip_UnifiedCompliancePolicyProperties xmlns="http://schemas.microsoft.com/sharepoint/v3" xsi:nil="true"/>
    <TaxCatchAll xmlns="d6c1bc09-1b62-4067-bd7f-5308a3885c2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48B9BA-A7FE-4ED0-984D-919D3BB844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6c1bc09-1b62-4067-bd7f-5308a3885c24"/>
    <ds:schemaRef ds:uri="95142d19-fd3b-4b08-9efc-8a16e80881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B4BFA81-FEB1-4A0E-B7A6-4DDE3D60DCF2}">
  <ds:schemaRefs>
    <ds:schemaRef ds:uri="d6c1bc09-1b62-4067-bd7f-5308a3885c24"/>
    <ds:schemaRef ds:uri="http://schemas.microsoft.com/office/2006/documentManagement/types"/>
    <ds:schemaRef ds:uri="http://schemas.microsoft.com/sharepoint/v3"/>
    <ds:schemaRef ds:uri="95142d19-fd3b-4b08-9efc-8a16e808819c"/>
    <ds:schemaRef ds:uri="http://purl.org/dc/elements/1.1/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26D4A54-0322-4551-BB15-CAD049C83EF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C2_MIBS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Zaruba</dc:creator>
  <cp:lastModifiedBy>Pamela Tyler</cp:lastModifiedBy>
  <dcterms:created xsi:type="dcterms:W3CDTF">2026-05-26T18:11:10Z</dcterms:created>
  <dcterms:modified xsi:type="dcterms:W3CDTF">2026-08-24T19:57:31Z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0x010100F79B98929F301F4FA2564AE5DC3D3972</vt:lpwstr>
  </property>
  <property fmtid="{D5CDD505-2E9C-101B-9397-08002B2CF9AE}" pid="3" name="MediaServiceImageTags">
    <vt:lpwstr/>
  </property>
</Properties>
</file>